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2920" windowHeight="1042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C4" i="1"/>
  <c r="D19" i="1"/>
  <c r="C19" i="1"/>
  <c r="D9" i="1"/>
  <c r="D10" i="1"/>
  <c r="D14" i="1"/>
  <c r="D18" i="1"/>
  <c r="D20" i="1"/>
  <c r="C9" i="1"/>
  <c r="C10" i="1"/>
  <c r="C14" i="1"/>
  <c r="C18" i="1"/>
  <c r="C20" i="1"/>
  <c r="B20" i="1"/>
</calcChain>
</file>

<file path=xl/sharedStrings.xml><?xml version="1.0" encoding="utf-8"?>
<sst xmlns="http://schemas.openxmlformats.org/spreadsheetml/2006/main" count="23" uniqueCount="23">
  <si>
    <t xml:space="preserve">Bill </t>
  </si>
  <si>
    <t>Amount</t>
  </si>
  <si>
    <t>RHB</t>
  </si>
  <si>
    <t>EDS</t>
  </si>
  <si>
    <t>Hartford (Business Owner insurance)</t>
  </si>
  <si>
    <t>Travelers (Professional Liability)</t>
  </si>
  <si>
    <t>Chase (balance as of 9/27/17)</t>
  </si>
  <si>
    <t>Chase charges since 9/27/17 (office related)</t>
  </si>
  <si>
    <t>AMEX Blue (balance as of 9/27/17)</t>
  </si>
  <si>
    <t>AMEX Silver (balance as of 9/27/17)</t>
  </si>
  <si>
    <t>RSA (Skaneateles) owes EDS (china plane ticket)</t>
  </si>
  <si>
    <t>Chase- recent RHB/Owasco charges (as of 11/15)</t>
  </si>
  <si>
    <t>Chase- recent EDS charges (as of 11/15)</t>
  </si>
  <si>
    <t>Q4 DC Income Tax</t>
  </si>
  <si>
    <t>Stage2 Networks (phones)- Oct-Dec</t>
  </si>
  <si>
    <t>Marlin Leasing (copier lease)- Oct-Dec</t>
  </si>
  <si>
    <t>Omni Business Solutions (copier maintenance)- Oct-Dec</t>
  </si>
  <si>
    <t>116 Club- Oct-Dec</t>
  </si>
  <si>
    <t>Kelly &amp; Associates (Dental/Vision)- Dec-Jan</t>
  </si>
  <si>
    <t>DC HealthLink (Medical)- Dec-Jan</t>
  </si>
  <si>
    <t>JKM portion of health insurance</t>
  </si>
  <si>
    <t>TOTALS</t>
  </si>
  <si>
    <t>AMEX Silver and Blue Interest since 9/27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</si>
</sst>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8">
    <xf numFmtId="0" fontId="0" fillId="0" borderId="0" xfId="0"/>
    <xf numFmtId="44" fontId="0" fillId="0" borderId="0" xfId="1" applyFont="1" applyBorder="1" applyAlignment="1">
      <alignment horizontal="right"/>
    </xf>
    <xf numFmtId="44" fontId="0" fillId="0" borderId="0" xfId="1" applyFont="1" applyFill="1" applyBorder="1" applyAlignment="1">
      <alignment horizontal="right"/>
    </xf>
    <xf numFmtId="164" fontId="0" fillId="0" borderId="0" xfId="2" applyNumberFormat="1" applyFont="1" applyFill="1" applyBorder="1" applyAlignment="1">
      <alignment horizontal="left" wrapText="1"/>
    </xf>
    <xf numFmtId="44" fontId="1" fillId="0" borderId="0" xfId="1" applyFont="1" applyFill="1" applyBorder="1" applyAlignment="1">
      <alignment wrapText="1"/>
    </xf>
    <xf numFmtId="44" fontId="0" fillId="0" borderId="0" xfId="1" applyFont="1"/>
    <xf numFmtId="44" fontId="0" fillId="0" borderId="0" xfId="1" applyFont="1" applyFill="1"/>
    <xf numFmtId="0" fontId="2" fillId="0" borderId="0" xfId="0" applyFont="1"/>
    <xf numFmtId="44" fontId="0" fillId="0" borderId="0" xfId="0" applyNumberFormat="1"/>
    <xf numFmtId="44" fontId="0" fillId="0" borderId="0" xfId="1" applyFont="1" applyAlignment="1">
      <alignment horizontal="right"/>
    </xf>
    <xf numFmtId="0" fontId="0" fillId="0" borderId="0" xfId="0" applyFont="1" applyAlignment="1">
      <alignment horizontal="left"/>
    </xf>
    <xf numFmtId="0" fontId="3" fillId="0" borderId="0" xfId="2" applyBorder="1"/>
    <xf numFmtId="44" fontId="3" fillId="0" borderId="0" xfId="1" applyFont="1" applyBorder="1"/>
    <xf numFmtId="0" fontId="0" fillId="0" borderId="0" xfId="0" applyBorder="1"/>
    <xf numFmtId="44" fontId="4" fillId="0" borderId="0" xfId="1" applyFont="1"/>
    <xf numFmtId="44" fontId="0" fillId="0" borderId="0" xfId="0" applyNumberFormat="1" applyBorder="1"/>
    <xf numFmtId="0" fontId="2" fillId="0" borderId="0" xfId="0" applyFont="1" applyAlignment="1">
      <alignment horizontal="right"/>
    </xf>
    <xf numFmtId="44" fontId="2" fillId="0" borderId="0" xfId="0" applyNumberFormat="1" applyFont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E4" sqref="E4"/>
    </sheetView>
  </sheetViews>
  <sheetFormatPr baseColWidth="10" defaultColWidth="8.83203125" defaultRowHeight="14" x14ac:dyDescent="0"/>
  <cols>
    <col min="1" max="1" width="50.6640625" customWidth="1"/>
    <col min="2" max="2" width="16.83203125" customWidth="1"/>
    <col min="3" max="3" width="16.1640625" customWidth="1"/>
    <col min="4" max="4" width="14.83203125" customWidth="1"/>
    <col min="5" max="5" width="16.1640625" customWidth="1"/>
    <col min="6" max="6" width="14.5" customWidth="1"/>
    <col min="7" max="7" width="16.83203125" customWidth="1"/>
  </cols>
  <sheetData>
    <row r="1" spans="1:7">
      <c r="A1" s="7" t="s">
        <v>0</v>
      </c>
      <c r="B1" s="7" t="s">
        <v>1</v>
      </c>
      <c r="C1" s="7" t="s">
        <v>2</v>
      </c>
      <c r="D1" s="7" t="s">
        <v>3</v>
      </c>
    </row>
    <row r="2" spans="1:7">
      <c r="A2" s="3" t="s">
        <v>18</v>
      </c>
      <c r="B2" s="4">
        <v>488</v>
      </c>
      <c r="C2" s="5">
        <v>250</v>
      </c>
      <c r="D2" s="5">
        <v>64</v>
      </c>
    </row>
    <row r="3" spans="1:7">
      <c r="A3" s="3" t="s">
        <v>19</v>
      </c>
      <c r="B3" s="4">
        <v>7849.78</v>
      </c>
      <c r="C3" s="6">
        <v>4106</v>
      </c>
      <c r="D3" s="6">
        <v>1643.64</v>
      </c>
    </row>
    <row r="4" spans="1:7">
      <c r="A4" s="3" t="s">
        <v>20</v>
      </c>
      <c r="B4" s="4">
        <v>2274.14</v>
      </c>
      <c r="C4" s="15">
        <f>B4*0.75</f>
        <v>1705.605</v>
      </c>
      <c r="D4" s="15">
        <f>B4*0.25</f>
        <v>568.53499999999997</v>
      </c>
      <c r="E4" s="6"/>
      <c r="F4" s="5"/>
      <c r="G4" s="5"/>
    </row>
    <row r="5" spans="1:7">
      <c r="A5" s="3" t="s">
        <v>17</v>
      </c>
      <c r="B5" s="4">
        <v>417.98</v>
      </c>
      <c r="C5" s="6">
        <v>180</v>
      </c>
      <c r="D5" s="6">
        <v>237.98</v>
      </c>
    </row>
    <row r="6" spans="1:7">
      <c r="A6" t="s">
        <v>14</v>
      </c>
      <c r="B6" s="4">
        <v>902.64</v>
      </c>
      <c r="C6" s="5">
        <v>676.98</v>
      </c>
      <c r="D6" s="5">
        <v>225.66</v>
      </c>
    </row>
    <row r="7" spans="1:7">
      <c r="A7" t="s">
        <v>15</v>
      </c>
      <c r="B7" s="1">
        <v>472.71</v>
      </c>
      <c r="C7" s="5">
        <v>354.53</v>
      </c>
      <c r="D7" s="5">
        <v>118.18</v>
      </c>
    </row>
    <row r="8" spans="1:7">
      <c r="A8" t="s">
        <v>16</v>
      </c>
      <c r="B8" s="1">
        <v>196.71</v>
      </c>
      <c r="C8" s="5">
        <v>147.53</v>
      </c>
      <c r="D8" s="5">
        <v>49.18</v>
      </c>
    </row>
    <row r="9" spans="1:7">
      <c r="A9" t="s">
        <v>4</v>
      </c>
      <c r="B9" s="2">
        <v>714.41</v>
      </c>
      <c r="C9" s="5">
        <f t="shared" ref="C9" si="0">B9*75%</f>
        <v>535.8075</v>
      </c>
      <c r="D9" s="5">
        <f t="shared" ref="D9" si="1">B9*25%</f>
        <v>178.60249999999999</v>
      </c>
    </row>
    <row r="10" spans="1:7">
      <c r="A10" t="s">
        <v>5</v>
      </c>
      <c r="B10" s="2">
        <v>4579</v>
      </c>
      <c r="C10" s="8">
        <f>B10*75%</f>
        <v>3434.25</v>
      </c>
      <c r="D10" s="8">
        <f>B10*25%</f>
        <v>1144.75</v>
      </c>
    </row>
    <row r="11" spans="1:7">
      <c r="A11" t="s">
        <v>6</v>
      </c>
      <c r="B11" s="2">
        <v>20279.89</v>
      </c>
      <c r="C11" s="2">
        <v>15209.92</v>
      </c>
      <c r="D11" s="14">
        <v>5069.97</v>
      </c>
    </row>
    <row r="12" spans="1:7">
      <c r="A12" t="s">
        <v>11</v>
      </c>
      <c r="B12" s="2">
        <v>277.36</v>
      </c>
      <c r="C12" s="2">
        <v>277.36</v>
      </c>
      <c r="D12" s="8">
        <v>0</v>
      </c>
    </row>
    <row r="13" spans="1:7">
      <c r="A13" t="s">
        <v>12</v>
      </c>
      <c r="B13" s="2">
        <v>1122.28</v>
      </c>
      <c r="C13" s="2">
        <v>0</v>
      </c>
      <c r="D13" s="5">
        <v>1122.28</v>
      </c>
    </row>
    <row r="14" spans="1:7">
      <c r="A14" t="s">
        <v>7</v>
      </c>
      <c r="B14" s="2">
        <v>4135.95</v>
      </c>
      <c r="C14" s="8">
        <f>B14*75%</f>
        <v>3101.9624999999996</v>
      </c>
      <c r="D14" s="8">
        <f>B14*25%</f>
        <v>1033.9875</v>
      </c>
    </row>
    <row r="15" spans="1:7">
      <c r="A15" t="s">
        <v>8</v>
      </c>
      <c r="B15" s="9">
        <v>2236.4899999999998</v>
      </c>
      <c r="C15" s="5">
        <v>1677.37</v>
      </c>
      <c r="D15" s="14">
        <v>559.12</v>
      </c>
    </row>
    <row r="16" spans="1:7">
      <c r="A16" t="s">
        <v>9</v>
      </c>
      <c r="B16" s="9">
        <v>27002.61</v>
      </c>
      <c r="C16" s="5">
        <v>20251.96</v>
      </c>
      <c r="D16" s="14">
        <v>6750.65</v>
      </c>
    </row>
    <row r="17" spans="1:6">
      <c r="A17" t="s">
        <v>22</v>
      </c>
      <c r="B17" s="9">
        <v>968.73</v>
      </c>
      <c r="C17" s="5">
        <v>968.73</v>
      </c>
      <c r="D17" s="14">
        <v>0</v>
      </c>
    </row>
    <row r="18" spans="1:6">
      <c r="A18" s="10" t="s">
        <v>13</v>
      </c>
      <c r="B18" s="8">
        <v>2149.98</v>
      </c>
      <c r="C18" s="8">
        <f>B18*75%</f>
        <v>1612.4850000000001</v>
      </c>
      <c r="D18" s="8">
        <f>B18*25%</f>
        <v>537.495</v>
      </c>
    </row>
    <row r="19" spans="1:6" s="13" customFormat="1" ht="15">
      <c r="A19" s="11" t="s">
        <v>10</v>
      </c>
      <c r="B19" s="12">
        <v>11442.26</v>
      </c>
      <c r="C19" s="15">
        <f>B19*0.75</f>
        <v>8581.6949999999997</v>
      </c>
      <c r="D19" s="15">
        <f>B19*0.25</f>
        <v>2860.5650000000001</v>
      </c>
    </row>
    <row r="20" spans="1:6">
      <c r="A20" s="16" t="s">
        <v>21</v>
      </c>
      <c r="B20" s="17">
        <f>SUM(B2:B19)</f>
        <v>87510.919999999969</v>
      </c>
      <c r="C20" s="17">
        <f>SUM(C2:C19)</f>
        <v>63072.184999999998</v>
      </c>
      <c r="D20" s="17">
        <f>SUM(D2:D19)</f>
        <v>22164.595000000001</v>
      </c>
      <c r="F20" s="8"/>
    </row>
    <row r="22" spans="1:6">
      <c r="A22" s="5"/>
    </row>
    <row r="23" spans="1:6">
      <c r="B23" s="5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Peugh</dc:creator>
  <cp:lastModifiedBy>Eric Schwerin</cp:lastModifiedBy>
  <dcterms:created xsi:type="dcterms:W3CDTF">2017-11-16T15:06:24Z</dcterms:created>
  <dcterms:modified xsi:type="dcterms:W3CDTF">2017-11-27T21:55:33Z</dcterms:modified>
</cp:coreProperties>
</file>