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ownloads\Leomax\"/>
    </mc:Choice>
  </mc:AlternateContent>
  <xr:revisionPtr revIDLastSave="0" documentId="13_ncr:1_{2E4F1751-E4F5-44C3-B96C-92F4E5D697EB}" xr6:coauthVersionLast="47" xr6:coauthVersionMax="47" xr10:uidLastSave="{00000000-0000-0000-0000-000000000000}"/>
  <bookViews>
    <workbookView xWindow="-120" yWindow="-120" windowWidth="20730" windowHeight="11040" activeTab="2" xr2:uid="{F6CFEC17-9F7B-4E01-8452-72A65569BC21}"/>
  </bookViews>
  <sheets>
    <sheet name="Resumo" sheetId="2" r:id="rId1"/>
    <sheet name="Dinamica" sheetId="5" r:id="rId2"/>
    <sheet name="Empresas" sheetId="3" r:id="rId3"/>
    <sheet name="Estatisticas" sheetId="4" r:id="rId4"/>
    <sheet name="E-Mail" sheetId="6" r:id="rId5"/>
    <sheet name="Fone" sheetId="8" r:id="rId6"/>
    <sheet name="E-Mail_x_Fone" sheetId="9" r:id="rId7"/>
    <sheet name="CNAE" sheetId="7" r:id="rId8"/>
    <sheet name="Capital" sheetId="10" r:id="rId9"/>
    <sheet name="Ativas" sheetId="11" r:id="rId10"/>
    <sheet name="Endereço" sheetId="12" r:id="rId11"/>
  </sheets>
  <definedNames>
    <definedName name="_xlnm._FilterDatabase" localSheetId="2" hidden="1">Empresas!$A$1:$S$30</definedName>
  </definedNames>
  <calcPr calcId="191029"/>
  <pivotCaches>
    <pivotCache cacheId="0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2" l="1"/>
  <c r="B20" i="12"/>
  <c r="B28" i="12"/>
  <c r="B30" i="12"/>
  <c r="B27" i="12"/>
  <c r="B19" i="12"/>
  <c r="B18" i="12"/>
  <c r="B17" i="12"/>
  <c r="B16" i="12"/>
  <c r="B15" i="12"/>
  <c r="B4" i="12"/>
  <c r="B3" i="12"/>
  <c r="B2" i="12"/>
  <c r="B31" i="12" l="1"/>
  <c r="P10" i="4"/>
  <c r="P9" i="4"/>
  <c r="P6" i="4"/>
  <c r="P5" i="4"/>
  <c r="P4" i="4"/>
  <c r="B5" i="6"/>
  <c r="C5" i="9"/>
  <c r="J31" i="12"/>
  <c r="G33" i="11"/>
  <c r="G34" i="11" s="1"/>
  <c r="G25" i="11"/>
  <c r="G17" i="11"/>
  <c r="E31" i="10"/>
  <c r="C17" i="12" l="1"/>
  <c r="C28" i="12"/>
  <c r="C30" i="12"/>
  <c r="C27" i="12"/>
  <c r="C3" i="12"/>
  <c r="C2" i="12"/>
  <c r="C18" i="12"/>
  <c r="C16" i="12"/>
  <c r="C4" i="12"/>
  <c r="C15" i="12"/>
  <c r="C19" i="12"/>
  <c r="C30" i="9"/>
  <c r="C26" i="9"/>
  <c r="C25" i="9"/>
  <c r="C24" i="9"/>
  <c r="C23" i="9"/>
  <c r="C22" i="9"/>
  <c r="C14" i="9"/>
  <c r="C13" i="9"/>
  <c r="C12" i="9"/>
  <c r="C11" i="9"/>
  <c r="C10" i="9"/>
  <c r="C9" i="9"/>
  <c r="C4" i="9"/>
  <c r="C3" i="9"/>
  <c r="C2" i="9"/>
  <c r="I31" i="9"/>
  <c r="B18" i="8"/>
  <c r="B16" i="8"/>
  <c r="B13" i="8"/>
  <c r="B3" i="8"/>
  <c r="B24" i="8"/>
  <c r="B25" i="8"/>
  <c r="B26" i="8"/>
  <c r="B27" i="8"/>
  <c r="B28" i="8"/>
  <c r="B29" i="8"/>
  <c r="B30" i="8"/>
  <c r="B23" i="8"/>
  <c r="B15" i="8"/>
  <c r="B7" i="8"/>
  <c r="B8" i="8"/>
  <c r="B9" i="8"/>
  <c r="B10" i="8"/>
  <c r="B11" i="8"/>
  <c r="B12" i="8"/>
  <c r="B6" i="8"/>
  <c r="B2" i="8"/>
  <c r="H31" i="8"/>
  <c r="H31" i="7"/>
  <c r="B29" i="7"/>
  <c r="B28" i="7"/>
  <c r="B9" i="7"/>
  <c r="B3" i="7"/>
  <c r="B4" i="7"/>
  <c r="B5" i="7"/>
  <c r="B6" i="7"/>
  <c r="B7" i="7"/>
  <c r="B8" i="7"/>
  <c r="B2" i="7"/>
  <c r="R13" i="4"/>
  <c r="O13" i="4"/>
  <c r="H31" i="6"/>
  <c r="B26" i="6"/>
  <c r="B30" i="6"/>
  <c r="B23" i="6"/>
  <c r="B24" i="6"/>
  <c r="B25" i="6"/>
  <c r="B22" i="6"/>
  <c r="B14" i="6"/>
  <c r="B10" i="6"/>
  <c r="B11" i="6"/>
  <c r="B12" i="6"/>
  <c r="B13" i="6"/>
  <c r="B9" i="6"/>
  <c r="B4" i="6"/>
  <c r="B3" i="6"/>
  <c r="B2" i="6"/>
  <c r="V10" i="4"/>
  <c r="W8" i="4" s="1"/>
  <c r="X10" i="4"/>
  <c r="Y9" i="4" s="1"/>
  <c r="K9" i="4"/>
  <c r="K28" i="4"/>
  <c r="L26" i="4" s="1"/>
  <c r="G7" i="4"/>
  <c r="H5" i="4" s="1"/>
  <c r="C6" i="4"/>
  <c r="D4" i="4" s="1"/>
  <c r="C31" i="12" l="1"/>
  <c r="S8" i="4"/>
  <c r="L6" i="4"/>
  <c r="C31" i="9"/>
  <c r="D23" i="9" s="1"/>
  <c r="C18" i="8"/>
  <c r="B31" i="7"/>
  <c r="C3" i="7" s="1"/>
  <c r="B31" i="8"/>
  <c r="C25" i="8" s="1"/>
  <c r="B31" i="6"/>
  <c r="C24" i="6" s="1"/>
  <c r="Y5" i="4"/>
  <c r="Y7" i="4"/>
  <c r="Y8" i="4"/>
  <c r="Y6" i="4"/>
  <c r="W9" i="4"/>
  <c r="W5" i="4"/>
  <c r="W7" i="4"/>
  <c r="W6" i="4"/>
  <c r="L25" i="4"/>
  <c r="L24" i="4"/>
  <c r="L23" i="4"/>
  <c r="L21" i="4"/>
  <c r="L18" i="4"/>
  <c r="L20" i="4"/>
  <c r="L27" i="4"/>
  <c r="L19" i="4"/>
  <c r="L22" i="4"/>
  <c r="S5" i="4"/>
  <c r="S6" i="4"/>
  <c r="S11" i="4"/>
  <c r="S10" i="4"/>
  <c r="S9" i="4"/>
  <c r="S7" i="4"/>
  <c r="S12" i="4"/>
  <c r="S4" i="4"/>
  <c r="L5" i="4"/>
  <c r="L4" i="4"/>
  <c r="L7" i="4"/>
  <c r="L8" i="4"/>
  <c r="D5" i="4"/>
  <c r="D6" i="4" s="1"/>
  <c r="H6" i="4"/>
  <c r="H4" i="4"/>
  <c r="P13" i="4" l="1"/>
  <c r="D2" i="9"/>
  <c r="D10" i="9"/>
  <c r="D9" i="9"/>
  <c r="D25" i="9"/>
  <c r="D24" i="9"/>
  <c r="D22" i="9"/>
  <c r="D14" i="9"/>
  <c r="D11" i="9"/>
  <c r="D3" i="9"/>
  <c r="D13" i="9"/>
  <c r="D5" i="9"/>
  <c r="D30" i="9"/>
  <c r="D4" i="9"/>
  <c r="D12" i="9"/>
  <c r="D26" i="9"/>
  <c r="C16" i="8"/>
  <c r="C27" i="8"/>
  <c r="C23" i="8"/>
  <c r="C28" i="8"/>
  <c r="C29" i="8"/>
  <c r="C30" i="8"/>
  <c r="C24" i="8"/>
  <c r="C26" i="8"/>
  <c r="C2" i="7"/>
  <c r="C31" i="7" s="1"/>
  <c r="C6" i="7"/>
  <c r="C28" i="7"/>
  <c r="C9" i="7"/>
  <c r="C4" i="7"/>
  <c r="C5" i="7"/>
  <c r="C29" i="7"/>
  <c r="C8" i="7"/>
  <c r="C7" i="7"/>
  <c r="C30" i="6"/>
  <c r="C12" i="6"/>
  <c r="C13" i="6"/>
  <c r="C25" i="6"/>
  <c r="C4" i="6"/>
  <c r="C9" i="6"/>
  <c r="C26" i="6"/>
  <c r="C11" i="6"/>
  <c r="C23" i="6"/>
  <c r="C15" i="8"/>
  <c r="C13" i="8"/>
  <c r="C2" i="8"/>
  <c r="C7" i="8"/>
  <c r="C10" i="8"/>
  <c r="C6" i="8"/>
  <c r="C3" i="8"/>
  <c r="C12" i="8"/>
  <c r="C11" i="8"/>
  <c r="C9" i="8"/>
  <c r="C8" i="8"/>
  <c r="C3" i="6"/>
  <c r="C14" i="6"/>
  <c r="C22" i="6"/>
  <c r="C2" i="6"/>
  <c r="C10" i="6"/>
  <c r="C5" i="6"/>
  <c r="Y10" i="4"/>
  <c r="W10" i="4"/>
  <c r="S13" i="4"/>
  <c r="L28" i="4"/>
  <c r="L9" i="4"/>
  <c r="H7" i="4"/>
  <c r="D31" i="9" l="1"/>
  <c r="C31" i="8"/>
  <c r="C31" i="6"/>
</calcChain>
</file>

<file path=xl/sharedStrings.xml><?xml version="1.0" encoding="utf-8"?>
<sst xmlns="http://schemas.openxmlformats.org/spreadsheetml/2006/main" count="1292" uniqueCount="158">
  <si>
    <t>leomaxdelima02@gmail.com</t>
  </si>
  <si>
    <t>tvleomax@gmail.com</t>
  </si>
  <si>
    <t>smile.corp.solucoes@gmail.com</t>
  </si>
  <si>
    <t>Smile Corporation</t>
  </si>
  <si>
    <t>Rick Anderson de Jesus Delgado</t>
  </si>
  <si>
    <t>E-mail</t>
  </si>
  <si>
    <t>CNPJ</t>
  </si>
  <si>
    <t>Fone</t>
  </si>
  <si>
    <t>Marcio Antonio Vidal</t>
  </si>
  <si>
    <t>Nordeste da Midia - Radioweb</t>
  </si>
  <si>
    <t>Matheus Mortola Valdez</t>
  </si>
  <si>
    <t>contato@smilecorporation.net</t>
  </si>
  <si>
    <t>Walace Souza Pinheiro</t>
  </si>
  <si>
    <t>Smile Corporation - RS</t>
  </si>
  <si>
    <t>Smile Corporation Telecom</t>
  </si>
  <si>
    <t>Tiago Souza Santos</t>
  </si>
  <si>
    <t>Smile - Provedor de Internet</t>
  </si>
  <si>
    <t>Leandro Costa de Souza</t>
  </si>
  <si>
    <t>walacesouzabrasik@gmail.com</t>
  </si>
  <si>
    <t>Smile - Internet Provider</t>
  </si>
  <si>
    <t>suporte@smilecorporation.com.br</t>
  </si>
  <si>
    <t>suporte@cidadeclassica.net</t>
  </si>
  <si>
    <t>Jurandi Jose de Figueiredo</t>
  </si>
  <si>
    <t>sac@indux.net </t>
  </si>
  <si>
    <t>Douglas Ribeiro</t>
  </si>
  <si>
    <t>rodrigo@indux.net</t>
  </si>
  <si>
    <t>Rodrigo da Silva Ribeiro</t>
  </si>
  <si>
    <t>admin@firezoneairsoft.net</t>
  </si>
  <si>
    <t>Naiara Brandao Teixeira</t>
  </si>
  <si>
    <t>Endereço</t>
  </si>
  <si>
    <t>Bairro</t>
  </si>
  <si>
    <t>Cidade</t>
  </si>
  <si>
    <t>Smilehosting - Hospedagem Virtual</t>
  </si>
  <si>
    <t>Adriana Bispo Furtado</t>
  </si>
  <si>
    <t>Innovatis - Hospedagem Virtual</t>
  </si>
  <si>
    <t>Luzia Pereira de Castro Sales</t>
  </si>
  <si>
    <t>Jose Ailton Pereira de Macedo </t>
  </si>
  <si>
    <t> Smilenetworks - Datacenter</t>
  </si>
  <si>
    <t>Alaor Oliveira dos Santos Neto </t>
  </si>
  <si>
    <t>sac@g2n.net.br</t>
  </si>
  <si>
    <t>Alberto Elias da Silva</t>
  </si>
  <si>
    <t>G2N Host</t>
  </si>
  <si>
    <t>Jhonatan Costa dos Santos Silva</t>
  </si>
  <si>
    <t>G2N Telecom</t>
  </si>
  <si>
    <t>Jose Mauricio dos Santos Melo</t>
  </si>
  <si>
    <t>SEPAD</t>
  </si>
  <si>
    <t>G2N Host - Telecom</t>
  </si>
  <si>
    <t>G2N Host - Internet Hosting</t>
  </si>
  <si>
    <t>Yasmin Santos</t>
  </si>
  <si>
    <t>G2N - DIGITAL PROJECTS</t>
  </si>
  <si>
    <t>admin@g2n.srv.br</t>
  </si>
  <si>
    <t>Inexxus - Performance</t>
  </si>
  <si>
    <t>Adriana da Silva</t>
  </si>
  <si>
    <t> ceo@g2n.best</t>
  </si>
  <si>
    <t>Lucas Ferrari</t>
  </si>
  <si>
    <t>luckferrari10@gmail.com</t>
  </si>
  <si>
    <t>Lucas Marcondes da Silva Ferrari</t>
  </si>
  <si>
    <t>Jhonny Martins Rosa</t>
  </si>
  <si>
    <t>Marcio Andre dos Santos de Menezes</t>
  </si>
  <si>
    <t>Sileya Cristina Vila dos Santos</t>
  </si>
  <si>
    <t>Cassio Marques Silva Oliveira</t>
  </si>
  <si>
    <t>UF</t>
  </si>
  <si>
    <t>G2N Telecom - Auditoria</t>
  </si>
  <si>
    <t>Smile - Seu Projeto Sempre A Frente</t>
  </si>
  <si>
    <t>Fantasia</t>
  </si>
  <si>
    <t>Razão Social</t>
  </si>
  <si>
    <t>MEI</t>
  </si>
  <si>
    <t>Ativa</t>
  </si>
  <si>
    <t>Capial</t>
  </si>
  <si>
    <t>Novo Jardim Stabile</t>
  </si>
  <si>
    <t>Birigui</t>
  </si>
  <si>
    <t>SP</t>
  </si>
  <si>
    <t>CEP</t>
  </si>
  <si>
    <t>Situação</t>
  </si>
  <si>
    <t>Inapta</t>
  </si>
  <si>
    <t>Abertura</t>
  </si>
  <si>
    <t>Charqueadas</t>
  </si>
  <si>
    <t>RS</t>
  </si>
  <si>
    <t>CNAE</t>
  </si>
  <si>
    <t>47.59-8-99 - Comércio varejista de outros artigos de uso pessoal e doméstico não especificados anteriormente</t>
  </si>
  <si>
    <t>Centro</t>
  </si>
  <si>
    <t>nordestedamidia@gmail.com</t>
  </si>
  <si>
    <t>PB</t>
  </si>
  <si>
    <t>Baixada</t>
  </si>
  <si>
    <t>55.90-6-99 - Outros alojamentos não especificados anteriormente</t>
  </si>
  <si>
    <t>Osasco</t>
  </si>
  <si>
    <t>ME</t>
  </si>
  <si>
    <t>82.99-7-07 - Salas de acesso à internet</t>
  </si>
  <si>
    <t>São José da Mata</t>
  </si>
  <si>
    <t>Campina Grande</t>
  </si>
  <si>
    <t>Veloso</t>
  </si>
  <si>
    <t>Smile Corporation - Networks</t>
  </si>
  <si>
    <t>VLA Vidas Opostas (Assentamento Social Area W), 505</t>
  </si>
  <si>
    <t>Cidade Classica - RP</t>
  </si>
  <si>
    <t>Smile - Servicos em Internet</t>
  </si>
  <si>
    <t>Belvedee</t>
  </si>
  <si>
    <t>Ouro Branco</t>
  </si>
  <si>
    <t>MG</t>
  </si>
  <si>
    <t>ISG - Firezone Airsoft</t>
  </si>
  <si>
    <t>82.30-0-01 - Serviços de organização de feiras, congressos, exposições e festas</t>
  </si>
  <si>
    <t>95.11-8-00 - Reparação e manutenção de computadores e de equipamentos periféricos</t>
  </si>
  <si>
    <t>Puxinana</t>
  </si>
  <si>
    <t>Redefami Network</t>
  </si>
  <si>
    <t>77.29-2-01 - Aluguel de aparelhos de jogos eletrônicos</t>
  </si>
  <si>
    <t>Anapolis</t>
  </si>
  <si>
    <t>GO</t>
  </si>
  <si>
    <t>Av Xavantina, 123</t>
  </si>
  <si>
    <t>Parque Iracema</t>
  </si>
  <si>
    <t>Campo de Angola</t>
  </si>
  <si>
    <t>Rua Gilberto Pereira, 369</t>
  </si>
  <si>
    <t>Liberdade</t>
  </si>
  <si>
    <t>G2N Host - Grupo ISG</t>
  </si>
  <si>
    <t>sac@g2n.gg</t>
  </si>
  <si>
    <t>10.31-7-00 - Fabricação de Conversas de Frutas</t>
  </si>
  <si>
    <t>61.90-6-99 - Outras atividades de telecomunicações não especificadas anteriormente</t>
  </si>
  <si>
    <t>10 R Gilberto Pereira, 101</t>
  </si>
  <si>
    <t>AL dos Arapanes, 725</t>
  </si>
  <si>
    <t>04524-001</t>
  </si>
  <si>
    <t>Moema</t>
  </si>
  <si>
    <t>São Paulo</t>
  </si>
  <si>
    <t>85.99-6-99 - Outras atividades de ensino não especificadas anteriormente</t>
  </si>
  <si>
    <t>G2N Pagamentos</t>
  </si>
  <si>
    <t>Leomax de Lima Venancio</t>
  </si>
  <si>
    <t>82.91-1-00 - Atividades de cobranças e informações cadastrais</t>
  </si>
  <si>
    <t>10 A Trav Francisco Ramos, 96</t>
  </si>
  <si>
    <t>10A Rua Francisco Ramos, 96</t>
  </si>
  <si>
    <t>Rua Siqueira Campos, 2839</t>
  </si>
  <si>
    <t>10R Rua Eucalipto, 1032</t>
  </si>
  <si>
    <t>Total</t>
  </si>
  <si>
    <t>Qtde</t>
  </si>
  <si>
    <t xml:space="preserve">Tipo </t>
  </si>
  <si>
    <t>%</t>
  </si>
  <si>
    <t>CIDADE</t>
  </si>
  <si>
    <t>ESTADO</t>
  </si>
  <si>
    <t>SITUAÇÃO CADASTRAL</t>
  </si>
  <si>
    <t>TIPO DE EMPRESA</t>
  </si>
  <si>
    <t>TIPO DE ATIVIDADE</t>
  </si>
  <si>
    <t>Total Geral</t>
  </si>
  <si>
    <t>Soma de Capial</t>
  </si>
  <si>
    <t>Capital</t>
  </si>
  <si>
    <t>Tipo</t>
  </si>
  <si>
    <t>% Cidade</t>
  </si>
  <si>
    <t>% UF</t>
  </si>
  <si>
    <t>Qtde Empresas</t>
  </si>
  <si>
    <t>% Empresas</t>
  </si>
  <si>
    <t>% Capital Social</t>
  </si>
  <si>
    <t>Capital Social</t>
  </si>
  <si>
    <t>UF / EMPRESAS / CAPITAL SOCIAL</t>
  </si>
  <si>
    <t>R$</t>
  </si>
  <si>
    <t>Ativa Total</t>
  </si>
  <si>
    <t>Baixada Total</t>
  </si>
  <si>
    <t>Inapta Total</t>
  </si>
  <si>
    <t>Smilenetworks - Datacenter</t>
  </si>
  <si>
    <t>Rua José Athanasio, 335</t>
  </si>
  <si>
    <t>Valentina de Figueiredo</t>
  </si>
  <si>
    <t>João Pessoa</t>
  </si>
  <si>
    <t>Rua Vital Brasil, 201</t>
  </si>
  <si>
    <t>10A Rua Francisco Ramos, 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</si>
</sst>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164" formatCode="00&quot;.&quot;000&quot;-&quot;000"/>
    <numFmt numFmtId="165" formatCode="00&quot;.&quot;000&quot;.&quot;000&quot;/&quot;0000&quot;-&quot;00"/>
    <numFmt numFmtId="166" formatCode="&quot;(&quot;00&quot;) &quot;0000&quot;.&quot;0000"/>
    <numFmt numFmtId="167" formatCode="&quot;(&quot;00&quot;) &quot;00000&quot;.&quot;0000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Helvetica"/>
    </font>
    <font>
      <sz val="8"/>
      <name val="Calibri"/>
      <family val="2"/>
      <scheme val="minor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1">
    <xf numFmtId="0" fontId="0" fillId="0" borderId="0" xfId="0"/>
    <xf numFmtId="0" fontId="1" fillId="0" borderId="0" xfId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pivotButton="1"/>
    <xf numFmtId="44" fontId="6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165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44" fontId="7" fillId="4" borderId="1" xfId="0" applyNumberFormat="1" applyFont="1" applyFill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10" fontId="7" fillId="4" borderId="1" xfId="0" applyNumberFormat="1" applyFont="1" applyFill="1" applyBorder="1" applyAlignment="1">
      <alignment horizontal="center" vertical="center"/>
    </xf>
    <xf numFmtId="44" fontId="6" fillId="0" borderId="1" xfId="0" applyNumberFormat="1" applyFont="1" applyBorder="1"/>
    <xf numFmtId="166" fontId="4" fillId="0" borderId="1" xfId="0" applyNumberFormat="1" applyFont="1" applyBorder="1" applyAlignment="1">
      <alignment horizontal="center" vertical="center"/>
    </xf>
    <xf numFmtId="167" fontId="4" fillId="2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66" fontId="4" fillId="6" borderId="1" xfId="0" applyNumberFormat="1" applyFont="1" applyFill="1" applyBorder="1" applyAlignment="1">
      <alignment horizontal="center" vertical="center"/>
    </xf>
    <xf numFmtId="44" fontId="6" fillId="6" borderId="1" xfId="0" applyNumberFormat="1" applyFont="1" applyFill="1" applyBorder="1" applyAlignment="1">
      <alignment horizontal="center" vertical="center"/>
    </xf>
    <xf numFmtId="10" fontId="6" fillId="6" borderId="1" xfId="0" applyNumberFormat="1" applyFont="1" applyFill="1" applyBorder="1" applyAlignment="1">
      <alignment horizontal="center" vertical="center"/>
    </xf>
    <xf numFmtId="165" fontId="6" fillId="6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/>
    </xf>
    <xf numFmtId="44" fontId="6" fillId="6" borderId="1" xfId="0" applyNumberFormat="1" applyFont="1" applyFill="1" applyBorder="1"/>
    <xf numFmtId="167" fontId="4" fillId="6" borderId="1" xfId="0" applyNumberFormat="1" applyFont="1" applyFill="1" applyBorder="1" applyAlignment="1">
      <alignment horizontal="center" vertical="center"/>
    </xf>
    <xf numFmtId="44" fontId="0" fillId="0" borderId="0" xfId="0" applyNumberFormat="1"/>
    <xf numFmtId="0" fontId="7" fillId="4" borderId="8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9" fontId="6" fillId="0" borderId="8" xfId="0" applyNumberFormat="1" applyFont="1" applyBorder="1" applyAlignment="1">
      <alignment horizontal="center" vertical="center"/>
    </xf>
    <xf numFmtId="9" fontId="7" fillId="4" borderId="8" xfId="0" applyNumberFormat="1" applyFont="1" applyFill="1" applyBorder="1" applyAlignment="1">
      <alignment horizontal="center" vertical="center"/>
    </xf>
    <xf numFmtId="1" fontId="6" fillId="0" borderId="8" xfId="0" applyNumberFormat="1" applyFont="1" applyBorder="1" applyAlignment="1">
      <alignment horizontal="center" vertical="center"/>
    </xf>
    <xf numFmtId="44" fontId="6" fillId="0" borderId="8" xfId="0" applyNumberFormat="1" applyFont="1" applyBorder="1" applyAlignment="1">
      <alignment horizontal="center" vertical="center"/>
    </xf>
    <xf numFmtId="1" fontId="7" fillId="4" borderId="8" xfId="0" applyNumberFormat="1" applyFont="1" applyFill="1" applyBorder="1" applyAlignment="1">
      <alignment horizontal="center" vertical="center"/>
    </xf>
    <xf numFmtId="44" fontId="7" fillId="4" borderId="8" xfId="0" applyNumberFormat="1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10" fontId="6" fillId="0" borderId="8" xfId="0" applyNumberFormat="1" applyFont="1" applyBorder="1" applyAlignment="1">
      <alignment horizontal="center" vertical="center"/>
    </xf>
    <xf numFmtId="166" fontId="4" fillId="0" borderId="8" xfId="0" applyNumberFormat="1" applyFont="1" applyBorder="1" applyAlignment="1">
      <alignment horizontal="center" vertical="center"/>
    </xf>
    <xf numFmtId="165" fontId="6" fillId="0" borderId="8" xfId="0" applyNumberFormat="1" applyFont="1" applyBorder="1" applyAlignment="1">
      <alignment horizontal="center" vertical="center"/>
    </xf>
    <xf numFmtId="167" fontId="4" fillId="2" borderId="8" xfId="0" applyNumberFormat="1" applyFont="1" applyFill="1" applyBorder="1" applyAlignment="1">
      <alignment horizontal="center" vertical="center"/>
    </xf>
    <xf numFmtId="44" fontId="7" fillId="5" borderId="8" xfId="0" applyNumberFormat="1" applyFont="1" applyFill="1" applyBorder="1" applyAlignment="1">
      <alignment horizontal="center" vertical="center"/>
    </xf>
    <xf numFmtId="10" fontId="7" fillId="5" borderId="8" xfId="0" applyNumberFormat="1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166" fontId="4" fillId="6" borderId="8" xfId="0" applyNumberFormat="1" applyFont="1" applyFill="1" applyBorder="1" applyAlignment="1">
      <alignment horizontal="center" vertical="center"/>
    </xf>
    <xf numFmtId="165" fontId="6" fillId="6" borderId="8" xfId="0" applyNumberFormat="1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left" vertical="center"/>
    </xf>
    <xf numFmtId="44" fontId="6" fillId="6" borderId="8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44" fontId="7" fillId="0" borderId="8" xfId="0" applyNumberFormat="1" applyFont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center" vertical="center"/>
    </xf>
    <xf numFmtId="44" fontId="6" fillId="3" borderId="8" xfId="0" applyNumberFormat="1" applyFont="1" applyFill="1" applyBorder="1" applyAlignment="1">
      <alignment horizontal="center" vertical="center"/>
    </xf>
    <xf numFmtId="10" fontId="6" fillId="6" borderId="8" xfId="0" applyNumberFormat="1" applyFont="1" applyFill="1" applyBorder="1" applyAlignment="1">
      <alignment horizontal="center" vertical="center"/>
    </xf>
    <xf numFmtId="10" fontId="7" fillId="4" borderId="8" xfId="0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165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4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164" fontId="4" fillId="0" borderId="8" xfId="0" applyNumberFormat="1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167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8" xfId="0" applyFont="1" applyBorder="1"/>
    <xf numFmtId="0" fontId="2" fillId="0" borderId="8" xfId="0" applyFont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9" fontId="6" fillId="0" borderId="15" xfId="0" applyNumberFormat="1" applyFont="1" applyBorder="1" applyAlignment="1">
      <alignment horizontal="center" vertical="center"/>
    </xf>
    <xf numFmtId="9" fontId="7" fillId="4" borderId="15" xfId="0" applyNumberFormat="1" applyFont="1" applyFill="1" applyBorder="1" applyAlignment="1">
      <alignment horizontal="center" vertical="center"/>
    </xf>
    <xf numFmtId="167" fontId="4" fillId="6" borderId="8" xfId="0" applyNumberFormat="1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9" fontId="6" fillId="0" borderId="15" xfId="0" applyNumberFormat="1" applyFont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44" fontId="6" fillId="6" borderId="5" xfId="0" applyNumberFormat="1" applyFont="1" applyFill="1" applyBorder="1" applyAlignment="1">
      <alignment horizontal="center" vertical="center"/>
    </xf>
    <xf numFmtId="44" fontId="6" fillId="6" borderId="7" xfId="0" applyNumberFormat="1" applyFont="1" applyFill="1" applyBorder="1" applyAlignment="1">
      <alignment horizontal="center" vertical="center"/>
    </xf>
    <xf numFmtId="44" fontId="6" fillId="6" borderId="6" xfId="0" applyNumberFormat="1" applyFont="1" applyFill="1" applyBorder="1" applyAlignment="1">
      <alignment horizontal="center" vertical="center"/>
    </xf>
    <xf numFmtId="10" fontId="6" fillId="6" borderId="5" xfId="0" applyNumberFormat="1" applyFont="1" applyFill="1" applyBorder="1" applyAlignment="1">
      <alignment horizontal="center" vertical="center"/>
    </xf>
    <xf numFmtId="10" fontId="6" fillId="6" borderId="7" xfId="0" applyNumberFormat="1" applyFont="1" applyFill="1" applyBorder="1" applyAlignment="1">
      <alignment horizontal="center" vertical="center"/>
    </xf>
    <xf numFmtId="10" fontId="6" fillId="6" borderId="6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0" fontId="6" fillId="0" borderId="5" xfId="0" applyNumberFormat="1" applyFont="1" applyBorder="1" applyAlignment="1">
      <alignment horizontal="center" vertical="center"/>
    </xf>
    <xf numFmtId="10" fontId="6" fillId="0" borderId="7" xfId="0" applyNumberFormat="1" applyFont="1" applyBorder="1" applyAlignment="1">
      <alignment horizontal="center" vertical="center"/>
    </xf>
    <xf numFmtId="10" fontId="6" fillId="0" borderId="6" xfId="0" applyNumberFormat="1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4" fontId="6" fillId="0" borderId="5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66" fontId="4" fillId="6" borderId="5" xfId="0" applyNumberFormat="1" applyFont="1" applyFill="1" applyBorder="1" applyAlignment="1">
      <alignment horizontal="center" vertical="center"/>
    </xf>
    <xf numFmtId="166" fontId="4" fillId="6" borderId="7" xfId="0" applyNumberFormat="1" applyFont="1" applyFill="1" applyBorder="1" applyAlignment="1">
      <alignment horizontal="center" vertical="center"/>
    </xf>
    <xf numFmtId="166" fontId="4" fillId="6" borderId="6" xfId="0" applyNumberFormat="1" applyFont="1" applyFill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6" fontId="4" fillId="0" borderId="6" xfId="0" applyNumberFormat="1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44" fontId="6" fillId="6" borderId="1" xfId="0" applyNumberFormat="1" applyFont="1" applyFill="1" applyBorder="1" applyAlignment="1">
      <alignment horizontal="center" vertical="center"/>
    </xf>
    <xf numFmtId="10" fontId="6" fillId="6" borderId="1" xfId="0" applyNumberFormat="1" applyFont="1" applyFill="1" applyBorder="1" applyAlignment="1">
      <alignment horizontal="center" vertical="center"/>
    </xf>
    <xf numFmtId="44" fontId="6" fillId="0" borderId="1" xfId="0" applyNumberFormat="1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166" fontId="4" fillId="6" borderId="1" xfId="0" applyNumberFormat="1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44" fontId="6" fillId="6" borderId="8" xfId="0" applyNumberFormat="1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44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0" fontId="6" fillId="6" borderId="8" xfId="0" applyNumberFormat="1" applyFont="1" applyFill="1" applyBorder="1" applyAlignment="1">
      <alignment horizontal="center" vertical="center"/>
    </xf>
    <xf numFmtId="10" fontId="6" fillId="0" borderId="8" xfId="0" applyNumberFormat="1" applyFont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66" fontId="4" fillId="6" borderId="8" xfId="0" applyNumberFormat="1" applyFont="1" applyFill="1" applyBorder="1" applyAlignment="1">
      <alignment horizontal="center" vertical="center"/>
    </xf>
    <xf numFmtId="166" fontId="4" fillId="0" borderId="8" xfId="0" applyNumberFormat="1" applyFont="1" applyBorder="1" applyAlignment="1">
      <alignment horizontal="center" vertical="center"/>
    </xf>
    <xf numFmtId="0" fontId="7" fillId="5" borderId="8" xfId="0" applyFont="1" applyFill="1" applyBorder="1" applyAlignment="1">
      <alignment horizontal="center"/>
    </xf>
    <xf numFmtId="0" fontId="6" fillId="6" borderId="13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44" fontId="6" fillId="0" borderId="13" xfId="0" applyNumberFormat="1" applyFont="1" applyBorder="1" applyAlignment="1">
      <alignment horizontal="center" vertical="center"/>
    </xf>
    <xf numFmtId="10" fontId="6" fillId="0" borderId="13" xfId="0" applyNumberFormat="1" applyFont="1" applyBorder="1" applyAlignment="1">
      <alignment horizontal="center" vertical="center"/>
    </xf>
    <xf numFmtId="10" fontId="6" fillId="0" borderId="14" xfId="0" applyNumberFormat="1" applyFont="1" applyBorder="1" applyAlignment="1">
      <alignment horizontal="center" vertical="center"/>
    </xf>
    <xf numFmtId="166" fontId="4" fillId="6" borderId="13" xfId="0" applyNumberFormat="1" applyFont="1" applyFill="1" applyBorder="1" applyAlignment="1">
      <alignment horizontal="center" vertical="center"/>
    </xf>
    <xf numFmtId="166" fontId="4" fillId="6" borderId="14" xfId="0" applyNumberFormat="1" applyFont="1" applyFill="1" applyBorder="1" applyAlignment="1">
      <alignment horizontal="center" vertical="center"/>
    </xf>
    <xf numFmtId="44" fontId="6" fillId="6" borderId="13" xfId="0" applyNumberFormat="1" applyFont="1" applyFill="1" applyBorder="1" applyAlignment="1">
      <alignment horizontal="center" vertical="center"/>
    </xf>
    <xf numFmtId="10" fontId="6" fillId="6" borderId="13" xfId="0" applyNumberFormat="1" applyFont="1" applyFill="1" applyBorder="1" applyAlignment="1">
      <alignment horizontal="center" vertical="center"/>
    </xf>
    <xf numFmtId="10" fontId="6" fillId="6" borderId="12" xfId="0" applyNumberFormat="1" applyFont="1" applyFill="1" applyBorder="1" applyAlignment="1">
      <alignment horizontal="center" vertical="center"/>
    </xf>
    <xf numFmtId="10" fontId="6" fillId="6" borderId="14" xfId="0" applyNumberFormat="1" applyFont="1" applyFill="1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91EF5FC9-7B56-427A-A97A-723BC63970D1}" type="doc">
      <dgm:prSet loTypeId="urn:microsoft.com/office/officeart/2005/8/layout/orgChart1" loCatId="hierarchy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pt-BR"/>
        </a:p>
      </dgm:t>
    </dgm:pt>
    <dgm:pt modelId="{06C15402-FD1C-4C1C-A4EC-F2C4884F971D}">
      <dgm:prSet phldrT="[Texto]" custT="1"/>
      <dgm:spPr/>
      <dgm:t>
        <a:bodyPr/>
        <a:lstStyle/>
        <a:p>
          <a:r>
            <a:rPr lang="pt-BR" sz="1200" b="0"/>
            <a:t>R Francisco Ramos, 96, São José da Mata, Campina Grande - PB</a:t>
          </a:r>
        </a:p>
      </dgm:t>
    </dgm:pt>
    <dgm:pt modelId="{3EFF1029-19C5-4F06-9602-5BAAADFA49F8}" type="parTrans" cxnId="{063262F2-9250-4B6F-87FE-42B559CC3E4E}">
      <dgm:prSet/>
      <dgm:spPr/>
      <dgm:t>
        <a:bodyPr/>
        <a:lstStyle/>
        <a:p>
          <a:endParaRPr lang="pt-BR" sz="1400"/>
        </a:p>
      </dgm:t>
    </dgm:pt>
    <dgm:pt modelId="{6E17BB4B-D6A5-492B-B512-8B9B1656F5D0}" type="sibTrans" cxnId="{063262F2-9250-4B6F-87FE-42B559CC3E4E}">
      <dgm:prSet/>
      <dgm:spPr/>
      <dgm:t>
        <a:bodyPr/>
        <a:lstStyle/>
        <a:p>
          <a:endParaRPr lang="pt-BR" sz="1400"/>
        </a:p>
      </dgm:t>
    </dgm:pt>
    <dgm:pt modelId="{FD22FF7E-2395-4BBB-9FC0-CED0ED5BD012}" type="asst">
      <dgm:prSet phldrT="[Texto]" custT="1"/>
      <dgm:spPr/>
      <dgm:t>
        <a:bodyPr/>
        <a:lstStyle/>
        <a:p>
          <a:r>
            <a:rPr lang="pt-BR" sz="1200"/>
            <a:t>Leomax de Lima Venancio (CNPJ 49.473.970/0001-01) / (CPF 146.613.484-43)</a:t>
          </a:r>
        </a:p>
      </dgm:t>
    </dgm:pt>
    <dgm:pt modelId="{3EB6AC85-295C-4973-B109-B74D229EF274}" type="parTrans" cxnId="{E3823E80-0E5A-47DF-AE95-4EF7A01B1F15}">
      <dgm:prSet/>
      <dgm:spPr/>
      <dgm:t>
        <a:bodyPr/>
        <a:lstStyle/>
        <a:p>
          <a:endParaRPr lang="pt-BR" sz="1400"/>
        </a:p>
      </dgm:t>
    </dgm:pt>
    <dgm:pt modelId="{2A52CE92-EC17-4B3F-97E3-1C3C546C1AB6}" type="sibTrans" cxnId="{E3823E80-0E5A-47DF-AE95-4EF7A01B1F15}">
      <dgm:prSet/>
      <dgm:spPr/>
      <dgm:t>
        <a:bodyPr/>
        <a:lstStyle/>
        <a:p>
          <a:endParaRPr lang="pt-BR" sz="1400"/>
        </a:p>
      </dgm:t>
    </dgm:pt>
    <dgm:pt modelId="{19B4F8B1-9AA2-4121-B88F-B867612B260B}">
      <dgm:prSet phldrT="[Texto]" custT="1"/>
      <dgm:spPr/>
      <dgm:t>
        <a:bodyPr/>
        <a:lstStyle/>
        <a:p>
          <a:r>
            <a:rPr lang="pt-BR" sz="1200"/>
            <a:t>Alexandre de Melo Silva</a:t>
          </a:r>
        </a:p>
      </dgm:t>
    </dgm:pt>
    <dgm:pt modelId="{1950033F-71E5-41F3-A209-F0842CAD7AF3}" type="parTrans" cxnId="{98F75804-8CC4-4034-8FD5-D0D726297F22}">
      <dgm:prSet/>
      <dgm:spPr/>
      <dgm:t>
        <a:bodyPr/>
        <a:lstStyle/>
        <a:p>
          <a:endParaRPr lang="pt-BR" sz="1400"/>
        </a:p>
      </dgm:t>
    </dgm:pt>
    <dgm:pt modelId="{0E853E96-E095-41BB-BBE7-E17E7D35070C}" type="sibTrans" cxnId="{98F75804-8CC4-4034-8FD5-D0D726297F22}">
      <dgm:prSet/>
      <dgm:spPr/>
      <dgm:t>
        <a:bodyPr/>
        <a:lstStyle/>
        <a:p>
          <a:endParaRPr lang="pt-BR" sz="1400"/>
        </a:p>
      </dgm:t>
    </dgm:pt>
    <dgm:pt modelId="{9847D42D-E7A5-4A65-A94C-4CE0AFB5B3D3}">
      <dgm:prSet phldrT="[Texto]" custT="1"/>
      <dgm:spPr/>
      <dgm:t>
        <a:bodyPr/>
        <a:lstStyle/>
        <a:p>
          <a:r>
            <a:rPr lang="pt-BR" sz="1200"/>
            <a:t>Geslei Silva Rodrigues (167.232.726-17)</a:t>
          </a:r>
        </a:p>
      </dgm:t>
    </dgm:pt>
    <dgm:pt modelId="{8526CAE3-F17A-4DD9-B26E-4909B3838A21}" type="parTrans" cxnId="{BE74EA2C-5A64-4DC8-A72E-4D65036A0EA0}">
      <dgm:prSet/>
      <dgm:spPr/>
      <dgm:t>
        <a:bodyPr/>
        <a:lstStyle/>
        <a:p>
          <a:endParaRPr lang="pt-BR" sz="1400"/>
        </a:p>
      </dgm:t>
    </dgm:pt>
    <dgm:pt modelId="{DA950DE1-8C19-4EDF-83D0-86D2A9F22F52}" type="sibTrans" cxnId="{BE74EA2C-5A64-4DC8-A72E-4D65036A0EA0}">
      <dgm:prSet/>
      <dgm:spPr/>
      <dgm:t>
        <a:bodyPr/>
        <a:lstStyle/>
        <a:p>
          <a:endParaRPr lang="pt-BR" sz="1400"/>
        </a:p>
      </dgm:t>
    </dgm:pt>
    <dgm:pt modelId="{D39D072D-29ED-4B18-BB51-C753623ECBD7}" type="asst">
      <dgm:prSet phldrT="[Texto]" custT="1"/>
      <dgm:spPr/>
      <dgm:t>
        <a:bodyPr/>
        <a:lstStyle/>
        <a:p>
          <a:r>
            <a:rPr lang="pt-BR" sz="1200"/>
            <a:t>volo.host</a:t>
          </a:r>
        </a:p>
      </dgm:t>
    </dgm:pt>
    <dgm:pt modelId="{59535C78-A80E-4ADC-A77D-B2D4EBDEA668}" type="parTrans" cxnId="{47E5EEC5-7E0C-4085-B7FD-13241DB900ED}">
      <dgm:prSet/>
      <dgm:spPr/>
      <dgm:t>
        <a:bodyPr/>
        <a:lstStyle/>
        <a:p>
          <a:endParaRPr lang="pt-BR" sz="1400"/>
        </a:p>
      </dgm:t>
    </dgm:pt>
    <dgm:pt modelId="{AEE54169-A312-4FB1-B538-72F44641D449}" type="sibTrans" cxnId="{47E5EEC5-7E0C-4085-B7FD-13241DB900ED}">
      <dgm:prSet/>
      <dgm:spPr/>
      <dgm:t>
        <a:bodyPr/>
        <a:lstStyle/>
        <a:p>
          <a:endParaRPr lang="pt-BR" sz="1400"/>
        </a:p>
      </dgm:t>
    </dgm:pt>
    <dgm:pt modelId="{97069E03-E1F0-43AE-9014-7A5BE3F2FD77}">
      <dgm:prSet phldrT="[Texto]" custT="1"/>
      <dgm:spPr/>
      <dgm:t>
        <a:bodyPr/>
        <a:lstStyle/>
        <a:p>
          <a:r>
            <a:rPr lang="pt-BR" sz="1400" b="1"/>
            <a:t>g2nhost.com.br / g2n.host</a:t>
          </a:r>
        </a:p>
      </dgm:t>
    </dgm:pt>
    <dgm:pt modelId="{F4DB2913-8147-427E-AEEC-1450C6B24598}" type="parTrans" cxnId="{D1C70834-FA44-4B65-8787-50F352D3F001}">
      <dgm:prSet/>
      <dgm:spPr/>
      <dgm:t>
        <a:bodyPr/>
        <a:lstStyle/>
        <a:p>
          <a:endParaRPr lang="pt-BR" sz="1400"/>
        </a:p>
      </dgm:t>
    </dgm:pt>
    <dgm:pt modelId="{34FF7BA0-E73B-428C-9240-0C4B68378615}" type="sibTrans" cxnId="{D1C70834-FA44-4B65-8787-50F352D3F001}">
      <dgm:prSet/>
      <dgm:spPr/>
      <dgm:t>
        <a:bodyPr/>
        <a:lstStyle/>
        <a:p>
          <a:endParaRPr lang="pt-BR" sz="1400"/>
        </a:p>
      </dgm:t>
    </dgm:pt>
    <dgm:pt modelId="{4EAE001A-E457-404C-A3EA-A9EA5A476F37}">
      <dgm:prSet phldrT="[Texto]" custT="1"/>
      <dgm:spPr/>
      <dgm:t>
        <a:bodyPr/>
        <a:lstStyle/>
        <a:p>
          <a:r>
            <a:rPr lang="pt-BR" sz="1200" b="0"/>
            <a:t>Travessa Francisco Ramos, 96, Campo de Angola, Puxinana - PB</a:t>
          </a:r>
        </a:p>
      </dgm:t>
    </dgm:pt>
    <dgm:pt modelId="{9FBA4A9A-E5C3-4928-9F18-1400E54D1391}" type="parTrans" cxnId="{D6921B22-1B29-4EF6-8648-DECBCB6006D3}">
      <dgm:prSet/>
      <dgm:spPr/>
      <dgm:t>
        <a:bodyPr/>
        <a:lstStyle/>
        <a:p>
          <a:endParaRPr lang="pt-BR"/>
        </a:p>
      </dgm:t>
    </dgm:pt>
    <dgm:pt modelId="{FBE60514-C512-4D96-9DFB-4D4899C318D4}" type="sibTrans" cxnId="{D6921B22-1B29-4EF6-8648-DECBCB6006D3}">
      <dgm:prSet/>
      <dgm:spPr/>
      <dgm:t>
        <a:bodyPr/>
        <a:lstStyle/>
        <a:p>
          <a:endParaRPr lang="pt-BR"/>
        </a:p>
      </dgm:t>
    </dgm:pt>
    <dgm:pt modelId="{0348FD0F-10BC-4283-B789-DC5B3B5CA293}" type="pres">
      <dgm:prSet presAssocID="{91EF5FC9-7B56-427A-A97A-723BC63970D1}" presName="hierChild1" presStyleCnt="0">
        <dgm:presLayoutVars>
          <dgm:orgChart val="1"/>
          <dgm:chPref val="1"/>
          <dgm:dir/>
          <dgm:animOne val="branch"/>
          <dgm:animLvl val="lvl"/>
          <dgm:resizeHandles/>
        </dgm:presLayoutVars>
      </dgm:prSet>
      <dgm:spPr/>
    </dgm:pt>
    <dgm:pt modelId="{B66265A9-7DE9-4288-8479-9040C77DF6EB}" type="pres">
      <dgm:prSet presAssocID="{06C15402-FD1C-4C1C-A4EC-F2C4884F971D}" presName="hierRoot1" presStyleCnt="0">
        <dgm:presLayoutVars>
          <dgm:hierBranch val="init"/>
        </dgm:presLayoutVars>
      </dgm:prSet>
      <dgm:spPr/>
    </dgm:pt>
    <dgm:pt modelId="{09C7F27D-7AF5-4B45-8D34-5B359A6608AF}" type="pres">
      <dgm:prSet presAssocID="{06C15402-FD1C-4C1C-A4EC-F2C4884F971D}" presName="rootComposite1" presStyleCnt="0"/>
      <dgm:spPr/>
    </dgm:pt>
    <dgm:pt modelId="{97C3BC3A-78A3-4664-A7CE-DB9ED4F7D881}" type="pres">
      <dgm:prSet presAssocID="{06C15402-FD1C-4C1C-A4EC-F2C4884F971D}" presName="rootText1" presStyleLbl="node0" presStyleIdx="0" presStyleCnt="3" custScaleX="134667" custLinFactNeighborX="11774" custLinFactNeighborY="-30277">
        <dgm:presLayoutVars>
          <dgm:chPref val="3"/>
        </dgm:presLayoutVars>
      </dgm:prSet>
      <dgm:spPr/>
    </dgm:pt>
    <dgm:pt modelId="{E2B87E40-74F0-469A-A741-2A44A810C4BC}" type="pres">
      <dgm:prSet presAssocID="{06C15402-FD1C-4C1C-A4EC-F2C4884F971D}" presName="rootConnector1" presStyleLbl="node1" presStyleIdx="0" presStyleCnt="0"/>
      <dgm:spPr/>
    </dgm:pt>
    <dgm:pt modelId="{6E4D47A9-99BC-40D5-82C4-8607F9BC2F4F}" type="pres">
      <dgm:prSet presAssocID="{06C15402-FD1C-4C1C-A4EC-F2C4884F971D}" presName="hierChild2" presStyleCnt="0"/>
      <dgm:spPr/>
    </dgm:pt>
    <dgm:pt modelId="{E15D7C61-C287-473C-A4AD-12B9303A850F}" type="pres">
      <dgm:prSet presAssocID="{06C15402-FD1C-4C1C-A4EC-F2C4884F971D}" presName="hierChild3" presStyleCnt="0"/>
      <dgm:spPr/>
    </dgm:pt>
    <dgm:pt modelId="{C7D896D3-5A58-4CBC-9C4D-CD8298491B47}" type="pres">
      <dgm:prSet presAssocID="{4EAE001A-E457-404C-A3EA-A9EA5A476F37}" presName="hierRoot1" presStyleCnt="0">
        <dgm:presLayoutVars>
          <dgm:hierBranch val="init"/>
        </dgm:presLayoutVars>
      </dgm:prSet>
      <dgm:spPr/>
    </dgm:pt>
    <dgm:pt modelId="{CE8D1FAD-E60A-4CF7-A324-8C163E857B5C}" type="pres">
      <dgm:prSet presAssocID="{4EAE001A-E457-404C-A3EA-A9EA5A476F37}" presName="rootComposite1" presStyleCnt="0"/>
      <dgm:spPr/>
    </dgm:pt>
    <dgm:pt modelId="{062A3C60-B136-4699-B918-58A0A74940FA}" type="pres">
      <dgm:prSet presAssocID="{4EAE001A-E457-404C-A3EA-A9EA5A476F37}" presName="rootText1" presStyleLbl="node0" presStyleIdx="1" presStyleCnt="3" custScaleX="143805" custScaleY="98543" custLinFactX="100000" custLinFactNeighborX="126582" custLinFactNeighborY="-23143">
        <dgm:presLayoutVars>
          <dgm:chPref val="3"/>
        </dgm:presLayoutVars>
      </dgm:prSet>
      <dgm:spPr/>
    </dgm:pt>
    <dgm:pt modelId="{9AAD24B9-0B23-4E00-916E-D7BD60BB5269}" type="pres">
      <dgm:prSet presAssocID="{4EAE001A-E457-404C-A3EA-A9EA5A476F37}" presName="rootConnector1" presStyleLbl="node1" presStyleIdx="0" presStyleCnt="0"/>
      <dgm:spPr/>
    </dgm:pt>
    <dgm:pt modelId="{402BDCF8-4C9E-4575-A9DC-A7808F7242CF}" type="pres">
      <dgm:prSet presAssocID="{4EAE001A-E457-404C-A3EA-A9EA5A476F37}" presName="hierChild2" presStyleCnt="0"/>
      <dgm:spPr/>
    </dgm:pt>
    <dgm:pt modelId="{5DA2DFBE-A359-4BED-AD86-12437366E1D1}" type="pres">
      <dgm:prSet presAssocID="{4EAE001A-E457-404C-A3EA-A9EA5A476F37}" presName="hierChild3" presStyleCnt="0"/>
      <dgm:spPr/>
    </dgm:pt>
    <dgm:pt modelId="{320A1E99-9D0C-42DF-89A5-1D0A1B99B377}" type="pres">
      <dgm:prSet presAssocID="{97069E03-E1F0-43AE-9014-7A5BE3F2FD77}" presName="hierRoot1" presStyleCnt="0">
        <dgm:presLayoutVars>
          <dgm:hierBranch val="init"/>
        </dgm:presLayoutVars>
      </dgm:prSet>
      <dgm:spPr/>
    </dgm:pt>
    <dgm:pt modelId="{571DA0BB-F7F3-49FF-9AF4-182A0FB5F88D}" type="pres">
      <dgm:prSet presAssocID="{97069E03-E1F0-43AE-9014-7A5BE3F2FD77}" presName="rootComposite1" presStyleCnt="0"/>
      <dgm:spPr/>
    </dgm:pt>
    <dgm:pt modelId="{B9C6A25B-8806-47AA-9717-D31A58767730}" type="pres">
      <dgm:prSet presAssocID="{97069E03-E1F0-43AE-9014-7A5BE3F2FD77}" presName="rootText1" presStyleLbl="node0" presStyleIdx="2" presStyleCnt="3" custScaleX="148628" custScaleY="139348" custLinFactX="-14632" custLinFactNeighborX="-100000" custLinFactNeighborY="-23666">
        <dgm:presLayoutVars>
          <dgm:chPref val="3"/>
        </dgm:presLayoutVars>
      </dgm:prSet>
      <dgm:spPr/>
    </dgm:pt>
    <dgm:pt modelId="{7A5D0FC1-71E2-468F-9310-A245C7E79CBB}" type="pres">
      <dgm:prSet presAssocID="{97069E03-E1F0-43AE-9014-7A5BE3F2FD77}" presName="rootConnector1" presStyleLbl="node1" presStyleIdx="0" presStyleCnt="0"/>
      <dgm:spPr/>
    </dgm:pt>
    <dgm:pt modelId="{A788C76A-B7DB-41C1-B684-239FFFA85FC8}" type="pres">
      <dgm:prSet presAssocID="{97069E03-E1F0-43AE-9014-7A5BE3F2FD77}" presName="hierChild2" presStyleCnt="0"/>
      <dgm:spPr/>
    </dgm:pt>
    <dgm:pt modelId="{77363B3D-D9E0-4686-903E-D9BD45CF2981}" type="pres">
      <dgm:prSet presAssocID="{1950033F-71E5-41F3-A209-F0842CAD7AF3}" presName="Name37" presStyleLbl="parChTrans1D2" presStyleIdx="0" presStyleCnt="4"/>
      <dgm:spPr/>
    </dgm:pt>
    <dgm:pt modelId="{EFB75656-EF63-4883-8803-AEFE35568BB0}" type="pres">
      <dgm:prSet presAssocID="{19B4F8B1-9AA2-4121-B88F-B867612B260B}" presName="hierRoot2" presStyleCnt="0">
        <dgm:presLayoutVars>
          <dgm:hierBranch val="init"/>
        </dgm:presLayoutVars>
      </dgm:prSet>
      <dgm:spPr/>
    </dgm:pt>
    <dgm:pt modelId="{6D294A1C-1F0E-4A4A-B1DF-114926F1486C}" type="pres">
      <dgm:prSet presAssocID="{19B4F8B1-9AA2-4121-B88F-B867612B260B}" presName="rootComposite" presStyleCnt="0"/>
      <dgm:spPr/>
    </dgm:pt>
    <dgm:pt modelId="{774D7369-DD28-4780-84C5-98E7147C7EA0}" type="pres">
      <dgm:prSet presAssocID="{19B4F8B1-9AA2-4121-B88F-B867612B260B}" presName="rootText" presStyleLbl="node2" presStyleIdx="0" presStyleCnt="2" custScaleX="147880" custScaleY="146436" custLinFactX="-19809" custLinFactNeighborX="-100000" custLinFactNeighborY="35499">
        <dgm:presLayoutVars>
          <dgm:chPref val="3"/>
        </dgm:presLayoutVars>
      </dgm:prSet>
      <dgm:spPr/>
    </dgm:pt>
    <dgm:pt modelId="{5DB3594C-B465-40CD-8234-BB7112082629}" type="pres">
      <dgm:prSet presAssocID="{19B4F8B1-9AA2-4121-B88F-B867612B260B}" presName="rootConnector" presStyleLbl="node2" presStyleIdx="0" presStyleCnt="2"/>
      <dgm:spPr/>
    </dgm:pt>
    <dgm:pt modelId="{BDF705BE-601F-43AA-9727-76286A876535}" type="pres">
      <dgm:prSet presAssocID="{19B4F8B1-9AA2-4121-B88F-B867612B260B}" presName="hierChild4" presStyleCnt="0"/>
      <dgm:spPr/>
    </dgm:pt>
    <dgm:pt modelId="{2774846E-9B8A-4B91-871A-ED43BB3E1745}" type="pres">
      <dgm:prSet presAssocID="{19B4F8B1-9AA2-4121-B88F-B867612B260B}" presName="hierChild5" presStyleCnt="0"/>
      <dgm:spPr/>
    </dgm:pt>
    <dgm:pt modelId="{BDA96AF9-76B0-474D-97D1-953A03B745BF}" type="pres">
      <dgm:prSet presAssocID="{8526CAE3-F17A-4DD9-B26E-4909B3838A21}" presName="Name37" presStyleLbl="parChTrans1D2" presStyleIdx="1" presStyleCnt="4"/>
      <dgm:spPr/>
    </dgm:pt>
    <dgm:pt modelId="{62DFE040-8E53-42B6-9646-17EAD0FC6825}" type="pres">
      <dgm:prSet presAssocID="{9847D42D-E7A5-4A65-A94C-4CE0AFB5B3D3}" presName="hierRoot2" presStyleCnt="0">
        <dgm:presLayoutVars>
          <dgm:hierBranch val="init"/>
        </dgm:presLayoutVars>
      </dgm:prSet>
      <dgm:spPr/>
    </dgm:pt>
    <dgm:pt modelId="{E0A89427-2B04-41A7-AAB8-25FD3C2D0F44}" type="pres">
      <dgm:prSet presAssocID="{9847D42D-E7A5-4A65-A94C-4CE0AFB5B3D3}" presName="rootComposite" presStyleCnt="0"/>
      <dgm:spPr/>
    </dgm:pt>
    <dgm:pt modelId="{B0E975F8-6EA7-41D5-B6F9-897C66E1C781}" type="pres">
      <dgm:prSet presAssocID="{9847D42D-E7A5-4A65-A94C-4CE0AFB5B3D3}" presName="rootText" presStyleLbl="node2" presStyleIdx="1" presStyleCnt="2" custScaleX="138490" custScaleY="142426" custLinFactX="-2059" custLinFactNeighborX="-100000" custLinFactNeighborY="39247">
        <dgm:presLayoutVars>
          <dgm:chPref val="3"/>
        </dgm:presLayoutVars>
      </dgm:prSet>
      <dgm:spPr/>
    </dgm:pt>
    <dgm:pt modelId="{E1B320E2-1158-404B-A7A9-925E4C3A751B}" type="pres">
      <dgm:prSet presAssocID="{9847D42D-E7A5-4A65-A94C-4CE0AFB5B3D3}" presName="rootConnector" presStyleLbl="node2" presStyleIdx="1" presStyleCnt="2"/>
      <dgm:spPr/>
    </dgm:pt>
    <dgm:pt modelId="{EA561F1E-F209-4C9E-8F66-3A2C00DCA37F}" type="pres">
      <dgm:prSet presAssocID="{9847D42D-E7A5-4A65-A94C-4CE0AFB5B3D3}" presName="hierChild4" presStyleCnt="0"/>
      <dgm:spPr/>
    </dgm:pt>
    <dgm:pt modelId="{00B3AAF1-2F28-40D8-B0BC-FDCE97F88184}" type="pres">
      <dgm:prSet presAssocID="{9847D42D-E7A5-4A65-A94C-4CE0AFB5B3D3}" presName="hierChild5" presStyleCnt="0"/>
      <dgm:spPr/>
    </dgm:pt>
    <dgm:pt modelId="{6DF30329-EC4C-4E9C-9D55-415E9E698D38}" type="pres">
      <dgm:prSet presAssocID="{97069E03-E1F0-43AE-9014-7A5BE3F2FD77}" presName="hierChild3" presStyleCnt="0"/>
      <dgm:spPr/>
    </dgm:pt>
    <dgm:pt modelId="{8207D8AA-E6C6-4BF7-A26B-64799D878AEB}" type="pres">
      <dgm:prSet presAssocID="{3EB6AC85-295C-4973-B109-B74D229EF274}" presName="Name111" presStyleLbl="parChTrans1D2" presStyleIdx="2" presStyleCnt="4"/>
      <dgm:spPr/>
    </dgm:pt>
    <dgm:pt modelId="{C5DF4D58-C9B2-4AB9-917F-4E539608FAD4}" type="pres">
      <dgm:prSet presAssocID="{FD22FF7E-2395-4BBB-9FC0-CED0ED5BD012}" presName="hierRoot3" presStyleCnt="0">
        <dgm:presLayoutVars>
          <dgm:hierBranch val="init"/>
        </dgm:presLayoutVars>
      </dgm:prSet>
      <dgm:spPr/>
    </dgm:pt>
    <dgm:pt modelId="{48DDCC10-AF16-4AB5-8321-387252E45A72}" type="pres">
      <dgm:prSet presAssocID="{FD22FF7E-2395-4BBB-9FC0-CED0ED5BD012}" presName="rootComposite3" presStyleCnt="0"/>
      <dgm:spPr/>
    </dgm:pt>
    <dgm:pt modelId="{F84EB82A-BEBE-4A97-8C3B-7B52C73FD304}" type="pres">
      <dgm:prSet presAssocID="{FD22FF7E-2395-4BBB-9FC0-CED0ED5BD012}" presName="rootText3" presStyleLbl="asst1" presStyleIdx="0" presStyleCnt="2" custScaleX="155817" custScaleY="140113" custLinFactX="-32382" custLinFactNeighborX="-100000" custLinFactNeighborY="4437">
        <dgm:presLayoutVars>
          <dgm:chPref val="3"/>
        </dgm:presLayoutVars>
      </dgm:prSet>
      <dgm:spPr/>
    </dgm:pt>
    <dgm:pt modelId="{E793511F-B2A6-4A40-87BD-8C3331831AA6}" type="pres">
      <dgm:prSet presAssocID="{FD22FF7E-2395-4BBB-9FC0-CED0ED5BD012}" presName="rootConnector3" presStyleLbl="asst1" presStyleIdx="0" presStyleCnt="2"/>
      <dgm:spPr/>
    </dgm:pt>
    <dgm:pt modelId="{6ACBFEBE-D495-41EB-901B-25FA018DB578}" type="pres">
      <dgm:prSet presAssocID="{FD22FF7E-2395-4BBB-9FC0-CED0ED5BD012}" presName="hierChild6" presStyleCnt="0"/>
      <dgm:spPr/>
    </dgm:pt>
    <dgm:pt modelId="{0319FD75-B03C-44FA-BCDD-DD1DF0B0C7F3}" type="pres">
      <dgm:prSet presAssocID="{FD22FF7E-2395-4BBB-9FC0-CED0ED5BD012}" presName="hierChild7" presStyleCnt="0"/>
      <dgm:spPr/>
    </dgm:pt>
    <dgm:pt modelId="{7EB760F0-2218-4F49-86D1-5062E178C716}" type="pres">
      <dgm:prSet presAssocID="{59535C78-A80E-4ADC-A77D-B2D4EBDEA668}" presName="Name111" presStyleLbl="parChTrans1D2" presStyleIdx="3" presStyleCnt="4"/>
      <dgm:spPr/>
    </dgm:pt>
    <dgm:pt modelId="{92A0E8AB-5A3E-4283-B995-4A656C6F1971}" type="pres">
      <dgm:prSet presAssocID="{D39D072D-29ED-4B18-BB51-C753623ECBD7}" presName="hierRoot3" presStyleCnt="0">
        <dgm:presLayoutVars>
          <dgm:hierBranch val="init"/>
        </dgm:presLayoutVars>
      </dgm:prSet>
      <dgm:spPr/>
    </dgm:pt>
    <dgm:pt modelId="{5D1D42E8-0828-416A-BBDD-850F2DAF2825}" type="pres">
      <dgm:prSet presAssocID="{D39D072D-29ED-4B18-BB51-C753623ECBD7}" presName="rootComposite3" presStyleCnt="0"/>
      <dgm:spPr/>
    </dgm:pt>
    <dgm:pt modelId="{C445AC9D-31EE-43D2-99A3-34F8075D70FA}" type="pres">
      <dgm:prSet presAssocID="{D39D072D-29ED-4B18-BB51-C753623ECBD7}" presName="rootText3" presStyleLbl="asst1" presStyleIdx="1" presStyleCnt="2" custScaleX="155663" custScaleY="141366" custLinFactNeighborX="-82831" custLinFactNeighborY="2957">
        <dgm:presLayoutVars>
          <dgm:chPref val="3"/>
        </dgm:presLayoutVars>
      </dgm:prSet>
      <dgm:spPr/>
    </dgm:pt>
    <dgm:pt modelId="{ADCE61A7-A524-42B5-BE10-251D8D53FAA7}" type="pres">
      <dgm:prSet presAssocID="{D39D072D-29ED-4B18-BB51-C753623ECBD7}" presName="rootConnector3" presStyleLbl="asst1" presStyleIdx="1" presStyleCnt="2"/>
      <dgm:spPr/>
    </dgm:pt>
    <dgm:pt modelId="{BAA2B6FC-AF15-41A9-AAB2-224E6C33E363}" type="pres">
      <dgm:prSet presAssocID="{D39D072D-29ED-4B18-BB51-C753623ECBD7}" presName="hierChild6" presStyleCnt="0"/>
      <dgm:spPr/>
    </dgm:pt>
    <dgm:pt modelId="{10BAD145-CA35-4CA7-86A7-31CDF53036FC}" type="pres">
      <dgm:prSet presAssocID="{D39D072D-29ED-4B18-BB51-C753623ECBD7}" presName="hierChild7" presStyleCnt="0"/>
      <dgm:spPr/>
    </dgm:pt>
  </dgm:ptLst>
  <dgm:cxnLst>
    <dgm:cxn modelId="{CD167C02-573D-45D3-A027-5DE2CDB9FFCC}" type="presOf" srcId="{9847D42D-E7A5-4A65-A94C-4CE0AFB5B3D3}" destId="{E1B320E2-1158-404B-A7A9-925E4C3A751B}" srcOrd="1" destOrd="0" presId="urn:microsoft.com/office/officeart/2005/8/layout/orgChart1"/>
    <dgm:cxn modelId="{98F75804-8CC4-4034-8FD5-D0D726297F22}" srcId="{97069E03-E1F0-43AE-9014-7A5BE3F2FD77}" destId="{19B4F8B1-9AA2-4121-B88F-B867612B260B}" srcOrd="2" destOrd="0" parTransId="{1950033F-71E5-41F3-A209-F0842CAD7AF3}" sibTransId="{0E853E96-E095-41BB-BBE7-E17E7D35070C}"/>
    <dgm:cxn modelId="{6A3DA204-6759-493D-BCE7-DC924F59D9BF}" type="presOf" srcId="{D39D072D-29ED-4B18-BB51-C753623ECBD7}" destId="{C445AC9D-31EE-43D2-99A3-34F8075D70FA}" srcOrd="0" destOrd="0" presId="urn:microsoft.com/office/officeart/2005/8/layout/orgChart1"/>
    <dgm:cxn modelId="{15CE1C05-E901-448A-AC3E-04215FCEDB6F}" type="presOf" srcId="{91EF5FC9-7B56-427A-A97A-723BC63970D1}" destId="{0348FD0F-10BC-4283-B789-DC5B3B5CA293}" srcOrd="0" destOrd="0" presId="urn:microsoft.com/office/officeart/2005/8/layout/orgChart1"/>
    <dgm:cxn modelId="{4D060E13-C333-4423-B2A8-1B3E3F16F875}" type="presOf" srcId="{19B4F8B1-9AA2-4121-B88F-B867612B260B}" destId="{774D7369-DD28-4780-84C5-98E7147C7EA0}" srcOrd="0" destOrd="0" presId="urn:microsoft.com/office/officeart/2005/8/layout/orgChart1"/>
    <dgm:cxn modelId="{D6921B22-1B29-4EF6-8648-DECBCB6006D3}" srcId="{91EF5FC9-7B56-427A-A97A-723BC63970D1}" destId="{4EAE001A-E457-404C-A3EA-A9EA5A476F37}" srcOrd="1" destOrd="0" parTransId="{9FBA4A9A-E5C3-4928-9F18-1400E54D1391}" sibTransId="{FBE60514-C512-4D96-9DFB-4D4899C318D4}"/>
    <dgm:cxn modelId="{BE74EA2C-5A64-4DC8-A72E-4D65036A0EA0}" srcId="{97069E03-E1F0-43AE-9014-7A5BE3F2FD77}" destId="{9847D42D-E7A5-4A65-A94C-4CE0AFB5B3D3}" srcOrd="3" destOrd="0" parTransId="{8526CAE3-F17A-4DD9-B26E-4909B3838A21}" sibTransId="{DA950DE1-8C19-4EDF-83D0-86D2A9F22F52}"/>
    <dgm:cxn modelId="{D1C70834-FA44-4B65-8787-50F352D3F001}" srcId="{91EF5FC9-7B56-427A-A97A-723BC63970D1}" destId="{97069E03-E1F0-43AE-9014-7A5BE3F2FD77}" srcOrd="2" destOrd="0" parTransId="{F4DB2913-8147-427E-AEEC-1450C6B24598}" sibTransId="{34FF7BA0-E73B-428C-9240-0C4B68378615}"/>
    <dgm:cxn modelId="{888D8338-3CF7-4766-B7F1-C5273E95B668}" type="presOf" srcId="{4EAE001A-E457-404C-A3EA-A9EA5A476F37}" destId="{062A3C60-B136-4699-B918-58A0A74940FA}" srcOrd="0" destOrd="0" presId="urn:microsoft.com/office/officeart/2005/8/layout/orgChart1"/>
    <dgm:cxn modelId="{6566C53C-F389-4C64-BDE4-05E174A31D7E}" type="presOf" srcId="{4EAE001A-E457-404C-A3EA-A9EA5A476F37}" destId="{9AAD24B9-0B23-4E00-916E-D7BD60BB5269}" srcOrd="1" destOrd="0" presId="urn:microsoft.com/office/officeart/2005/8/layout/orgChart1"/>
    <dgm:cxn modelId="{B9393763-9E40-463C-9500-49E4D0439419}" type="presOf" srcId="{1950033F-71E5-41F3-A209-F0842CAD7AF3}" destId="{77363B3D-D9E0-4686-903E-D9BD45CF2981}" srcOrd="0" destOrd="0" presId="urn:microsoft.com/office/officeart/2005/8/layout/orgChart1"/>
    <dgm:cxn modelId="{43630C46-CFE1-47CD-B8B2-19A1414A1079}" type="presOf" srcId="{3EB6AC85-295C-4973-B109-B74D229EF274}" destId="{8207D8AA-E6C6-4BF7-A26B-64799D878AEB}" srcOrd="0" destOrd="0" presId="urn:microsoft.com/office/officeart/2005/8/layout/orgChart1"/>
    <dgm:cxn modelId="{D79BCC51-E833-444E-A271-5EAB46CC4295}" type="presOf" srcId="{19B4F8B1-9AA2-4121-B88F-B867612B260B}" destId="{5DB3594C-B465-40CD-8234-BB7112082629}" srcOrd="1" destOrd="0" presId="urn:microsoft.com/office/officeart/2005/8/layout/orgChart1"/>
    <dgm:cxn modelId="{3509BB73-29BC-41ED-8406-8F392B286168}" type="presOf" srcId="{FD22FF7E-2395-4BBB-9FC0-CED0ED5BD012}" destId="{F84EB82A-BEBE-4A97-8C3B-7B52C73FD304}" srcOrd="0" destOrd="0" presId="urn:microsoft.com/office/officeart/2005/8/layout/orgChart1"/>
    <dgm:cxn modelId="{E3823E80-0E5A-47DF-AE95-4EF7A01B1F15}" srcId="{97069E03-E1F0-43AE-9014-7A5BE3F2FD77}" destId="{FD22FF7E-2395-4BBB-9FC0-CED0ED5BD012}" srcOrd="0" destOrd="0" parTransId="{3EB6AC85-295C-4973-B109-B74D229EF274}" sibTransId="{2A52CE92-EC17-4B3F-97E3-1C3C546C1AB6}"/>
    <dgm:cxn modelId="{858AE099-2E81-409A-8695-EDF10C31945F}" type="presOf" srcId="{D39D072D-29ED-4B18-BB51-C753623ECBD7}" destId="{ADCE61A7-A524-42B5-BE10-251D8D53FAA7}" srcOrd="1" destOrd="0" presId="urn:microsoft.com/office/officeart/2005/8/layout/orgChart1"/>
    <dgm:cxn modelId="{06FEB3A3-31A2-4011-876C-6AABD982669A}" type="presOf" srcId="{97069E03-E1F0-43AE-9014-7A5BE3F2FD77}" destId="{B9C6A25B-8806-47AA-9717-D31A58767730}" srcOrd="0" destOrd="0" presId="urn:microsoft.com/office/officeart/2005/8/layout/orgChart1"/>
    <dgm:cxn modelId="{05FB8FA4-D00C-40C2-AC4F-DF57C08A0565}" type="presOf" srcId="{59535C78-A80E-4ADC-A77D-B2D4EBDEA668}" destId="{7EB760F0-2218-4F49-86D1-5062E178C716}" srcOrd="0" destOrd="0" presId="urn:microsoft.com/office/officeart/2005/8/layout/orgChart1"/>
    <dgm:cxn modelId="{B4A238BA-F365-4067-9914-A5737C376256}" type="presOf" srcId="{8526CAE3-F17A-4DD9-B26E-4909B3838A21}" destId="{BDA96AF9-76B0-474D-97D1-953A03B745BF}" srcOrd="0" destOrd="0" presId="urn:microsoft.com/office/officeart/2005/8/layout/orgChart1"/>
    <dgm:cxn modelId="{23330FBC-1F44-45FD-A299-E2264C65C671}" type="presOf" srcId="{9847D42D-E7A5-4A65-A94C-4CE0AFB5B3D3}" destId="{B0E975F8-6EA7-41D5-B6F9-897C66E1C781}" srcOrd="0" destOrd="0" presId="urn:microsoft.com/office/officeart/2005/8/layout/orgChart1"/>
    <dgm:cxn modelId="{47E5EEC5-7E0C-4085-B7FD-13241DB900ED}" srcId="{97069E03-E1F0-43AE-9014-7A5BE3F2FD77}" destId="{D39D072D-29ED-4B18-BB51-C753623ECBD7}" srcOrd="1" destOrd="0" parTransId="{59535C78-A80E-4ADC-A77D-B2D4EBDEA668}" sibTransId="{AEE54169-A312-4FB1-B538-72F44641D449}"/>
    <dgm:cxn modelId="{110744D5-4D21-418D-8986-0E00FF660E84}" type="presOf" srcId="{FD22FF7E-2395-4BBB-9FC0-CED0ED5BD012}" destId="{E793511F-B2A6-4A40-87BD-8C3331831AA6}" srcOrd="1" destOrd="0" presId="urn:microsoft.com/office/officeart/2005/8/layout/orgChart1"/>
    <dgm:cxn modelId="{0FB69DD6-184C-4892-A29D-1000A5B638F5}" type="presOf" srcId="{97069E03-E1F0-43AE-9014-7A5BE3F2FD77}" destId="{7A5D0FC1-71E2-468F-9310-A245C7E79CBB}" srcOrd="1" destOrd="0" presId="urn:microsoft.com/office/officeart/2005/8/layout/orgChart1"/>
    <dgm:cxn modelId="{063262F2-9250-4B6F-87FE-42B559CC3E4E}" srcId="{91EF5FC9-7B56-427A-A97A-723BC63970D1}" destId="{06C15402-FD1C-4C1C-A4EC-F2C4884F971D}" srcOrd="0" destOrd="0" parTransId="{3EFF1029-19C5-4F06-9602-5BAAADFA49F8}" sibTransId="{6E17BB4B-D6A5-492B-B512-8B9B1656F5D0}"/>
    <dgm:cxn modelId="{777D08F6-76DF-47B5-ADC5-BD77065069FA}" type="presOf" srcId="{06C15402-FD1C-4C1C-A4EC-F2C4884F971D}" destId="{97C3BC3A-78A3-4664-A7CE-DB9ED4F7D881}" srcOrd="0" destOrd="0" presId="urn:microsoft.com/office/officeart/2005/8/layout/orgChart1"/>
    <dgm:cxn modelId="{EA5E0DF6-02ED-4CA5-9BFF-64C5BA662320}" type="presOf" srcId="{06C15402-FD1C-4C1C-A4EC-F2C4884F971D}" destId="{E2B87E40-74F0-469A-A741-2A44A810C4BC}" srcOrd="1" destOrd="0" presId="urn:microsoft.com/office/officeart/2005/8/layout/orgChart1"/>
    <dgm:cxn modelId="{D6C27D8F-D036-45B4-9735-AA34E96B1E78}" type="presParOf" srcId="{0348FD0F-10BC-4283-B789-DC5B3B5CA293}" destId="{B66265A9-7DE9-4288-8479-9040C77DF6EB}" srcOrd="0" destOrd="0" presId="urn:microsoft.com/office/officeart/2005/8/layout/orgChart1"/>
    <dgm:cxn modelId="{A2D5F171-7CF5-4D3D-A7AD-96A50D24EC72}" type="presParOf" srcId="{B66265A9-7DE9-4288-8479-9040C77DF6EB}" destId="{09C7F27D-7AF5-4B45-8D34-5B359A6608AF}" srcOrd="0" destOrd="0" presId="urn:microsoft.com/office/officeart/2005/8/layout/orgChart1"/>
    <dgm:cxn modelId="{ACC0F2DD-972D-46C9-9405-DD7CD814D461}" type="presParOf" srcId="{09C7F27D-7AF5-4B45-8D34-5B359A6608AF}" destId="{97C3BC3A-78A3-4664-A7CE-DB9ED4F7D881}" srcOrd="0" destOrd="0" presId="urn:microsoft.com/office/officeart/2005/8/layout/orgChart1"/>
    <dgm:cxn modelId="{DE637E46-6FD1-4737-801A-FC636F4BCCF5}" type="presParOf" srcId="{09C7F27D-7AF5-4B45-8D34-5B359A6608AF}" destId="{E2B87E40-74F0-469A-A741-2A44A810C4BC}" srcOrd="1" destOrd="0" presId="urn:microsoft.com/office/officeart/2005/8/layout/orgChart1"/>
    <dgm:cxn modelId="{1FE997FF-A519-44A8-A1BF-13863E0C5C47}" type="presParOf" srcId="{B66265A9-7DE9-4288-8479-9040C77DF6EB}" destId="{6E4D47A9-99BC-40D5-82C4-8607F9BC2F4F}" srcOrd="1" destOrd="0" presId="urn:microsoft.com/office/officeart/2005/8/layout/orgChart1"/>
    <dgm:cxn modelId="{2F4BDBD1-8FCF-4516-93F1-11C1F9F6E210}" type="presParOf" srcId="{B66265A9-7DE9-4288-8479-9040C77DF6EB}" destId="{E15D7C61-C287-473C-A4AD-12B9303A850F}" srcOrd="2" destOrd="0" presId="urn:microsoft.com/office/officeart/2005/8/layout/orgChart1"/>
    <dgm:cxn modelId="{B710D8B5-1102-4073-AF3E-E1D6E8A4F005}" type="presParOf" srcId="{0348FD0F-10BC-4283-B789-DC5B3B5CA293}" destId="{C7D896D3-5A58-4CBC-9C4D-CD8298491B47}" srcOrd="1" destOrd="0" presId="urn:microsoft.com/office/officeart/2005/8/layout/orgChart1"/>
    <dgm:cxn modelId="{24A1D054-A132-4586-A1CF-856FB21A7196}" type="presParOf" srcId="{C7D896D3-5A58-4CBC-9C4D-CD8298491B47}" destId="{CE8D1FAD-E60A-4CF7-A324-8C163E857B5C}" srcOrd="0" destOrd="0" presId="urn:microsoft.com/office/officeart/2005/8/layout/orgChart1"/>
    <dgm:cxn modelId="{B5919AE2-63C4-4F99-8E41-863C362DF915}" type="presParOf" srcId="{CE8D1FAD-E60A-4CF7-A324-8C163E857B5C}" destId="{062A3C60-B136-4699-B918-58A0A74940FA}" srcOrd="0" destOrd="0" presId="urn:microsoft.com/office/officeart/2005/8/layout/orgChart1"/>
    <dgm:cxn modelId="{A7994C9A-554B-4450-A8A4-CF95010359B2}" type="presParOf" srcId="{CE8D1FAD-E60A-4CF7-A324-8C163E857B5C}" destId="{9AAD24B9-0B23-4E00-916E-D7BD60BB5269}" srcOrd="1" destOrd="0" presId="urn:microsoft.com/office/officeart/2005/8/layout/orgChart1"/>
    <dgm:cxn modelId="{6945B12C-6EA8-410B-BB4C-7A046CF726A3}" type="presParOf" srcId="{C7D896D3-5A58-4CBC-9C4D-CD8298491B47}" destId="{402BDCF8-4C9E-4575-A9DC-A7808F7242CF}" srcOrd="1" destOrd="0" presId="urn:microsoft.com/office/officeart/2005/8/layout/orgChart1"/>
    <dgm:cxn modelId="{28AF1299-3070-41AB-9719-AFF854FA5F4D}" type="presParOf" srcId="{C7D896D3-5A58-4CBC-9C4D-CD8298491B47}" destId="{5DA2DFBE-A359-4BED-AD86-12437366E1D1}" srcOrd="2" destOrd="0" presId="urn:microsoft.com/office/officeart/2005/8/layout/orgChart1"/>
    <dgm:cxn modelId="{81D75C7B-BB56-4DF1-AB7B-99A6A7E7229F}" type="presParOf" srcId="{0348FD0F-10BC-4283-B789-DC5B3B5CA293}" destId="{320A1E99-9D0C-42DF-89A5-1D0A1B99B377}" srcOrd="2" destOrd="0" presId="urn:microsoft.com/office/officeart/2005/8/layout/orgChart1"/>
    <dgm:cxn modelId="{7EB49CB2-D9E7-4144-AD81-D6A498B1677A}" type="presParOf" srcId="{320A1E99-9D0C-42DF-89A5-1D0A1B99B377}" destId="{571DA0BB-F7F3-49FF-9AF4-182A0FB5F88D}" srcOrd="0" destOrd="0" presId="urn:microsoft.com/office/officeart/2005/8/layout/orgChart1"/>
    <dgm:cxn modelId="{C87C4450-6F20-4571-A6B8-55108C304438}" type="presParOf" srcId="{571DA0BB-F7F3-49FF-9AF4-182A0FB5F88D}" destId="{B9C6A25B-8806-47AA-9717-D31A58767730}" srcOrd="0" destOrd="0" presId="urn:microsoft.com/office/officeart/2005/8/layout/orgChart1"/>
    <dgm:cxn modelId="{5E38839C-2DF8-4C3E-89E4-8022D2777728}" type="presParOf" srcId="{571DA0BB-F7F3-49FF-9AF4-182A0FB5F88D}" destId="{7A5D0FC1-71E2-468F-9310-A245C7E79CBB}" srcOrd="1" destOrd="0" presId="urn:microsoft.com/office/officeart/2005/8/layout/orgChart1"/>
    <dgm:cxn modelId="{96D9D90F-AC73-4923-BB22-B32C126B1010}" type="presParOf" srcId="{320A1E99-9D0C-42DF-89A5-1D0A1B99B377}" destId="{A788C76A-B7DB-41C1-B684-239FFFA85FC8}" srcOrd="1" destOrd="0" presId="urn:microsoft.com/office/officeart/2005/8/layout/orgChart1"/>
    <dgm:cxn modelId="{349BD8D6-4120-4ED6-A333-93203277C99C}" type="presParOf" srcId="{A788C76A-B7DB-41C1-B684-239FFFA85FC8}" destId="{77363B3D-D9E0-4686-903E-D9BD45CF2981}" srcOrd="0" destOrd="0" presId="urn:microsoft.com/office/officeart/2005/8/layout/orgChart1"/>
    <dgm:cxn modelId="{93DDD65D-474E-4065-A8AC-AC728B277038}" type="presParOf" srcId="{A788C76A-B7DB-41C1-B684-239FFFA85FC8}" destId="{EFB75656-EF63-4883-8803-AEFE35568BB0}" srcOrd="1" destOrd="0" presId="urn:microsoft.com/office/officeart/2005/8/layout/orgChart1"/>
    <dgm:cxn modelId="{DD404D44-FF97-4D34-B1CC-0B3EA6930B8B}" type="presParOf" srcId="{EFB75656-EF63-4883-8803-AEFE35568BB0}" destId="{6D294A1C-1F0E-4A4A-B1DF-114926F1486C}" srcOrd="0" destOrd="0" presId="urn:microsoft.com/office/officeart/2005/8/layout/orgChart1"/>
    <dgm:cxn modelId="{03B160CE-0010-4E5D-AF09-B040C84BFA68}" type="presParOf" srcId="{6D294A1C-1F0E-4A4A-B1DF-114926F1486C}" destId="{774D7369-DD28-4780-84C5-98E7147C7EA0}" srcOrd="0" destOrd="0" presId="urn:microsoft.com/office/officeart/2005/8/layout/orgChart1"/>
    <dgm:cxn modelId="{450B319A-71FD-4791-95BA-56AAB405DD42}" type="presParOf" srcId="{6D294A1C-1F0E-4A4A-B1DF-114926F1486C}" destId="{5DB3594C-B465-40CD-8234-BB7112082629}" srcOrd="1" destOrd="0" presId="urn:microsoft.com/office/officeart/2005/8/layout/orgChart1"/>
    <dgm:cxn modelId="{CFBFBE8A-32BD-4E41-8954-0EB98D0FCD2C}" type="presParOf" srcId="{EFB75656-EF63-4883-8803-AEFE35568BB0}" destId="{BDF705BE-601F-43AA-9727-76286A876535}" srcOrd="1" destOrd="0" presId="urn:microsoft.com/office/officeart/2005/8/layout/orgChart1"/>
    <dgm:cxn modelId="{31D6A047-9A94-420C-9C3A-A024ABD2F15B}" type="presParOf" srcId="{EFB75656-EF63-4883-8803-AEFE35568BB0}" destId="{2774846E-9B8A-4B91-871A-ED43BB3E1745}" srcOrd="2" destOrd="0" presId="urn:microsoft.com/office/officeart/2005/8/layout/orgChart1"/>
    <dgm:cxn modelId="{77953DE5-B36A-45D3-82C3-ECC214DB64C1}" type="presParOf" srcId="{A788C76A-B7DB-41C1-B684-239FFFA85FC8}" destId="{BDA96AF9-76B0-474D-97D1-953A03B745BF}" srcOrd="2" destOrd="0" presId="urn:microsoft.com/office/officeart/2005/8/layout/orgChart1"/>
    <dgm:cxn modelId="{D2F0C96F-27E7-43E5-B8C8-F11E5B542C7F}" type="presParOf" srcId="{A788C76A-B7DB-41C1-B684-239FFFA85FC8}" destId="{62DFE040-8E53-42B6-9646-17EAD0FC6825}" srcOrd="3" destOrd="0" presId="urn:microsoft.com/office/officeart/2005/8/layout/orgChart1"/>
    <dgm:cxn modelId="{F7DB1F2B-A729-48A1-AF19-3B7AE8FE1C78}" type="presParOf" srcId="{62DFE040-8E53-42B6-9646-17EAD0FC6825}" destId="{E0A89427-2B04-41A7-AAB8-25FD3C2D0F44}" srcOrd="0" destOrd="0" presId="urn:microsoft.com/office/officeart/2005/8/layout/orgChart1"/>
    <dgm:cxn modelId="{AA6E7AD4-FB39-46FE-9D92-4EA805873113}" type="presParOf" srcId="{E0A89427-2B04-41A7-AAB8-25FD3C2D0F44}" destId="{B0E975F8-6EA7-41D5-B6F9-897C66E1C781}" srcOrd="0" destOrd="0" presId="urn:microsoft.com/office/officeart/2005/8/layout/orgChart1"/>
    <dgm:cxn modelId="{A55050BE-0DC9-4235-B748-BB2D18990BC5}" type="presParOf" srcId="{E0A89427-2B04-41A7-AAB8-25FD3C2D0F44}" destId="{E1B320E2-1158-404B-A7A9-925E4C3A751B}" srcOrd="1" destOrd="0" presId="urn:microsoft.com/office/officeart/2005/8/layout/orgChart1"/>
    <dgm:cxn modelId="{212435DD-107E-4FE0-95CA-71613D6125A8}" type="presParOf" srcId="{62DFE040-8E53-42B6-9646-17EAD0FC6825}" destId="{EA561F1E-F209-4C9E-8F66-3A2C00DCA37F}" srcOrd="1" destOrd="0" presId="urn:microsoft.com/office/officeart/2005/8/layout/orgChart1"/>
    <dgm:cxn modelId="{574344F8-CA3B-4FA1-B251-AD22628095E5}" type="presParOf" srcId="{62DFE040-8E53-42B6-9646-17EAD0FC6825}" destId="{00B3AAF1-2F28-40D8-B0BC-FDCE97F88184}" srcOrd="2" destOrd="0" presId="urn:microsoft.com/office/officeart/2005/8/layout/orgChart1"/>
    <dgm:cxn modelId="{54B11617-D91A-46F8-88AF-71C468461516}" type="presParOf" srcId="{320A1E99-9D0C-42DF-89A5-1D0A1B99B377}" destId="{6DF30329-EC4C-4E9C-9D55-415E9E698D38}" srcOrd="2" destOrd="0" presId="urn:microsoft.com/office/officeart/2005/8/layout/orgChart1"/>
    <dgm:cxn modelId="{AB77BCC6-C39E-4E91-8E37-3249611E9A2A}" type="presParOf" srcId="{6DF30329-EC4C-4E9C-9D55-415E9E698D38}" destId="{8207D8AA-E6C6-4BF7-A26B-64799D878AEB}" srcOrd="0" destOrd="0" presId="urn:microsoft.com/office/officeart/2005/8/layout/orgChart1"/>
    <dgm:cxn modelId="{74DF8D8E-F914-451D-A746-D893E8C9B0B4}" type="presParOf" srcId="{6DF30329-EC4C-4E9C-9D55-415E9E698D38}" destId="{C5DF4D58-C9B2-4AB9-917F-4E539608FAD4}" srcOrd="1" destOrd="0" presId="urn:microsoft.com/office/officeart/2005/8/layout/orgChart1"/>
    <dgm:cxn modelId="{120F5CB9-3BE5-49C2-911D-B709463CD7E9}" type="presParOf" srcId="{C5DF4D58-C9B2-4AB9-917F-4E539608FAD4}" destId="{48DDCC10-AF16-4AB5-8321-387252E45A72}" srcOrd="0" destOrd="0" presId="urn:microsoft.com/office/officeart/2005/8/layout/orgChart1"/>
    <dgm:cxn modelId="{950E1B95-0E29-4A2F-9F16-3FF5907A2985}" type="presParOf" srcId="{48DDCC10-AF16-4AB5-8321-387252E45A72}" destId="{F84EB82A-BEBE-4A97-8C3B-7B52C73FD304}" srcOrd="0" destOrd="0" presId="urn:microsoft.com/office/officeart/2005/8/layout/orgChart1"/>
    <dgm:cxn modelId="{22927CD9-A003-4970-9A45-D94DE297BA83}" type="presParOf" srcId="{48DDCC10-AF16-4AB5-8321-387252E45A72}" destId="{E793511F-B2A6-4A40-87BD-8C3331831AA6}" srcOrd="1" destOrd="0" presId="urn:microsoft.com/office/officeart/2005/8/layout/orgChart1"/>
    <dgm:cxn modelId="{9E134723-18F5-49DC-A162-CF8CBC1F4264}" type="presParOf" srcId="{C5DF4D58-C9B2-4AB9-917F-4E539608FAD4}" destId="{6ACBFEBE-D495-41EB-901B-25FA018DB578}" srcOrd="1" destOrd="0" presId="urn:microsoft.com/office/officeart/2005/8/layout/orgChart1"/>
    <dgm:cxn modelId="{7977137F-2E14-47C0-95FF-97F34C39B834}" type="presParOf" srcId="{C5DF4D58-C9B2-4AB9-917F-4E539608FAD4}" destId="{0319FD75-B03C-44FA-BCDD-DD1DF0B0C7F3}" srcOrd="2" destOrd="0" presId="urn:microsoft.com/office/officeart/2005/8/layout/orgChart1"/>
    <dgm:cxn modelId="{E0A5B896-845E-48D5-B377-D388122E1A83}" type="presParOf" srcId="{6DF30329-EC4C-4E9C-9D55-415E9E698D38}" destId="{7EB760F0-2218-4F49-86D1-5062E178C716}" srcOrd="2" destOrd="0" presId="urn:microsoft.com/office/officeart/2005/8/layout/orgChart1"/>
    <dgm:cxn modelId="{E1F76389-4BEE-4A6B-B1FD-8BF3352F9265}" type="presParOf" srcId="{6DF30329-EC4C-4E9C-9D55-415E9E698D38}" destId="{92A0E8AB-5A3E-4283-B995-4A656C6F1971}" srcOrd="3" destOrd="0" presId="urn:microsoft.com/office/officeart/2005/8/layout/orgChart1"/>
    <dgm:cxn modelId="{F91CA66D-8738-4B5F-BC36-EC8BA912237E}" type="presParOf" srcId="{92A0E8AB-5A3E-4283-B995-4A656C6F1971}" destId="{5D1D42E8-0828-416A-BBDD-850F2DAF2825}" srcOrd="0" destOrd="0" presId="urn:microsoft.com/office/officeart/2005/8/layout/orgChart1"/>
    <dgm:cxn modelId="{0B8C94EF-B0D4-4713-9973-A42EF8D5F007}" type="presParOf" srcId="{5D1D42E8-0828-416A-BBDD-850F2DAF2825}" destId="{C445AC9D-31EE-43D2-99A3-34F8075D70FA}" srcOrd="0" destOrd="0" presId="urn:microsoft.com/office/officeart/2005/8/layout/orgChart1"/>
    <dgm:cxn modelId="{FE0A13BB-F031-4E2E-9856-1D5E93EAB7AB}" type="presParOf" srcId="{5D1D42E8-0828-416A-BBDD-850F2DAF2825}" destId="{ADCE61A7-A524-42B5-BE10-251D8D53FAA7}" srcOrd="1" destOrd="0" presId="urn:microsoft.com/office/officeart/2005/8/layout/orgChart1"/>
    <dgm:cxn modelId="{76B2B644-E6E0-48BF-959E-CD4AE62EEEF2}" type="presParOf" srcId="{92A0E8AB-5A3E-4283-B995-4A656C6F1971}" destId="{BAA2B6FC-AF15-41A9-AAB2-224E6C33E363}" srcOrd="1" destOrd="0" presId="urn:microsoft.com/office/officeart/2005/8/layout/orgChart1"/>
    <dgm:cxn modelId="{2148CE5B-A3A8-4629-9926-076450CC1228}" type="presParOf" srcId="{92A0E8AB-5A3E-4283-B995-4A656C6F1971}" destId="{10BAD145-CA35-4CA7-86A7-31CDF53036FC}" srcOrd="2" destOrd="0" presId="urn:microsoft.com/office/officeart/2005/8/layout/orgChart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EB760F0-2218-4F49-86D1-5062E178C716}">
      <dsp:nvSpPr>
        <dsp:cNvPr id="0" name=""/>
        <dsp:cNvSpPr/>
      </dsp:nvSpPr>
      <dsp:spPr>
        <a:xfrm>
          <a:off x="3063546" y="1385589"/>
          <a:ext cx="462449" cy="761471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761471"/>
              </a:lnTo>
              <a:lnTo>
                <a:pt x="462449" y="761471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207D8AA-E6C6-4BF7-A26B-64799D878AEB}">
      <dsp:nvSpPr>
        <dsp:cNvPr id="0" name=""/>
        <dsp:cNvSpPr/>
      </dsp:nvSpPr>
      <dsp:spPr>
        <a:xfrm>
          <a:off x="2754707" y="1385589"/>
          <a:ext cx="308839" cy="766136"/>
        </a:xfrm>
        <a:custGeom>
          <a:avLst/>
          <a:gdLst/>
          <a:ahLst/>
          <a:cxnLst/>
          <a:rect l="0" t="0" r="0" b="0"/>
          <a:pathLst>
            <a:path>
              <a:moveTo>
                <a:pt x="308839" y="0"/>
              </a:moveTo>
              <a:lnTo>
                <a:pt x="308839" y="766136"/>
              </a:lnTo>
              <a:lnTo>
                <a:pt x="0" y="766136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BDA96AF9-76B0-474D-97D1-953A03B745BF}">
      <dsp:nvSpPr>
        <dsp:cNvPr id="0" name=""/>
        <dsp:cNvSpPr/>
      </dsp:nvSpPr>
      <dsp:spPr>
        <a:xfrm>
          <a:off x="3063546" y="1385589"/>
          <a:ext cx="1060580" cy="1575784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460994"/>
              </a:lnTo>
              <a:lnTo>
                <a:pt x="1060580" y="1460994"/>
              </a:lnTo>
              <a:lnTo>
                <a:pt x="1060580" y="1575784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7363B3D-D9E0-4686-903E-D9BD45CF2981}">
      <dsp:nvSpPr>
        <dsp:cNvPr id="0" name=""/>
        <dsp:cNvSpPr/>
      </dsp:nvSpPr>
      <dsp:spPr>
        <a:xfrm>
          <a:off x="2135148" y="1385589"/>
          <a:ext cx="928397" cy="1555297"/>
        </a:xfrm>
        <a:custGeom>
          <a:avLst/>
          <a:gdLst/>
          <a:ahLst/>
          <a:cxnLst/>
          <a:rect l="0" t="0" r="0" b="0"/>
          <a:pathLst>
            <a:path>
              <a:moveTo>
                <a:pt x="928397" y="0"/>
              </a:moveTo>
              <a:lnTo>
                <a:pt x="928397" y="1440507"/>
              </a:lnTo>
              <a:lnTo>
                <a:pt x="0" y="1440507"/>
              </a:lnTo>
              <a:lnTo>
                <a:pt x="0" y="1555297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7C3BC3A-78A3-4664-A7CE-DB9ED4F7D881}">
      <dsp:nvSpPr>
        <dsp:cNvPr id="0" name=""/>
        <dsp:cNvSpPr/>
      </dsp:nvSpPr>
      <dsp:spPr>
        <a:xfrm>
          <a:off x="129520" y="587751"/>
          <a:ext cx="1472227" cy="546617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200" b="0" kern="1200"/>
            <a:t>R Francisco Ramos, 96, São José da Mata, Campina Grande - PB</a:t>
          </a:r>
        </a:p>
      </dsp:txBody>
      <dsp:txXfrm>
        <a:off x="129520" y="587751"/>
        <a:ext cx="1472227" cy="546617"/>
      </dsp:txXfrm>
    </dsp:sp>
    <dsp:sp modelId="{062A3C60-B136-4699-B918-58A0A74940FA}">
      <dsp:nvSpPr>
        <dsp:cNvPr id="0" name=""/>
        <dsp:cNvSpPr/>
      </dsp:nvSpPr>
      <dsp:spPr>
        <a:xfrm>
          <a:off x="4179685" y="626747"/>
          <a:ext cx="1572127" cy="538653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200" b="0" kern="1200"/>
            <a:t>Travessa Francisco Ramos, 96, Campo de Angola, Puxinana - PB</a:t>
          </a:r>
        </a:p>
      </dsp:txBody>
      <dsp:txXfrm>
        <a:off x="4179685" y="626747"/>
        <a:ext cx="1572127" cy="538653"/>
      </dsp:txXfrm>
    </dsp:sp>
    <dsp:sp modelId="{B9C6A25B-8806-47AA-9717-D31A58767730}">
      <dsp:nvSpPr>
        <dsp:cNvPr id="0" name=""/>
        <dsp:cNvSpPr/>
      </dsp:nvSpPr>
      <dsp:spPr>
        <a:xfrm>
          <a:off x="2251119" y="623888"/>
          <a:ext cx="1624854" cy="761700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400" b="1" kern="1200"/>
            <a:t>g2nhost.com.br / g2n.host</a:t>
          </a:r>
        </a:p>
      </dsp:txBody>
      <dsp:txXfrm>
        <a:off x="2251119" y="623888"/>
        <a:ext cx="1624854" cy="761700"/>
      </dsp:txXfrm>
    </dsp:sp>
    <dsp:sp modelId="{774D7369-DD28-4780-84C5-98E7147C7EA0}">
      <dsp:nvSpPr>
        <dsp:cNvPr id="0" name=""/>
        <dsp:cNvSpPr/>
      </dsp:nvSpPr>
      <dsp:spPr>
        <a:xfrm>
          <a:off x="1326810" y="2940886"/>
          <a:ext cx="1616676" cy="800445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200" kern="1200"/>
            <a:t>Alexandre de Melo Silva</a:t>
          </a:r>
        </a:p>
      </dsp:txBody>
      <dsp:txXfrm>
        <a:off x="1326810" y="2940886"/>
        <a:ext cx="1616676" cy="800445"/>
      </dsp:txXfrm>
    </dsp:sp>
    <dsp:sp modelId="{B0E975F8-6EA7-41D5-B6F9-897C66E1C781}">
      <dsp:nvSpPr>
        <dsp:cNvPr id="0" name=""/>
        <dsp:cNvSpPr/>
      </dsp:nvSpPr>
      <dsp:spPr>
        <a:xfrm>
          <a:off x="3367115" y="2961373"/>
          <a:ext cx="1514021" cy="778525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200" kern="1200"/>
            <a:t>Geslei Silva Rodrigues (167.232.726-17)</a:t>
          </a:r>
        </a:p>
      </dsp:txBody>
      <dsp:txXfrm>
        <a:off x="3367115" y="2961373"/>
        <a:ext cx="1514021" cy="778525"/>
      </dsp:txXfrm>
    </dsp:sp>
    <dsp:sp modelId="{F84EB82A-BEBE-4A97-8C3B-7B52C73FD304}">
      <dsp:nvSpPr>
        <dsp:cNvPr id="0" name=""/>
        <dsp:cNvSpPr/>
      </dsp:nvSpPr>
      <dsp:spPr>
        <a:xfrm>
          <a:off x="1051260" y="1768784"/>
          <a:ext cx="1703446" cy="765882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200" kern="1200"/>
            <a:t>Leomax de Lima Venancio (CNPJ 49.473.970/0001-01) / (CPF 146.613.484-43)</a:t>
          </a:r>
        </a:p>
      </dsp:txBody>
      <dsp:txXfrm>
        <a:off x="1051260" y="1768784"/>
        <a:ext cx="1703446" cy="765882"/>
      </dsp:txXfrm>
    </dsp:sp>
    <dsp:sp modelId="{C445AC9D-31EE-43D2-99A3-34F8075D70FA}">
      <dsp:nvSpPr>
        <dsp:cNvPr id="0" name=""/>
        <dsp:cNvSpPr/>
      </dsp:nvSpPr>
      <dsp:spPr>
        <a:xfrm>
          <a:off x="3525995" y="1760694"/>
          <a:ext cx="1701763" cy="772731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200" kern="1200"/>
            <a:t>volo.host</a:t>
          </a:r>
        </a:p>
      </dsp:txBody>
      <dsp:txXfrm>
        <a:off x="3525995" y="1760694"/>
        <a:ext cx="1701763" cy="772731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orgChart1">
  <dgm:title val=""/>
  <dgm:desc val=""/>
  <dgm:catLst>
    <dgm:cat type="hierarchy" pri="1000"/>
    <dgm:cat type="convert" pri="6000"/>
  </dgm:catLst>
  <dgm:sampData>
    <dgm:dataModel>
      <dgm:ptLst>
        <dgm:pt modelId="0" type="doc"/>
        <dgm:pt modelId="1">
          <dgm:prSet phldr="1"/>
        </dgm:pt>
        <dgm:pt modelId="2" type="asst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5" srcId="0" destId="1" srcOrd="0" destOrd="0"/>
        <dgm:cxn modelId="6" srcId="1" destId="2" srcOrd="0" destOrd="0"/>
        <dgm:cxn modelId="7" srcId="1" destId="3" srcOrd="1" destOrd="0"/>
        <dgm:cxn modelId="8" srcId="1" destId="4" srcOrd="2" destOrd="0"/>
        <dgm:cxn modelId="9" srcId="1" destId="5" srcOrd="3" destOrd="0"/>
      </dgm:cxnLst>
      <dgm:bg/>
      <dgm:whole/>
    </dgm:dataModel>
  </dgm:sampData>
  <dgm:styleData>
    <dgm:dataModel>
      <dgm:ptLst>
        <dgm:pt modelId="0" type="doc"/>
        <dgm:pt modelId="1"/>
        <dgm:pt modelId="12"/>
        <dgm:pt modelId="13"/>
      </dgm:ptLst>
      <dgm:cxnLst>
        <dgm:cxn modelId="2" srcId="0" destId="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 type="asst"/>
        <dgm:pt modelId="12"/>
        <dgm:pt modelId="13"/>
        <dgm:pt modelId="14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  <dgm:cxn modelId="18" srcId="1" destId="14" srcOrd="2" destOrd="0"/>
      </dgm:cxnLst>
      <dgm:bg/>
      <dgm:whole/>
    </dgm:dataModel>
  </dgm:clrData>
  <dgm:layoutNode name="hierChild1">
    <dgm:varLst>
      <dgm:orgChart val="1"/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w" for="des" forName="rootComposite1" refType="w" fact="10"/>
      <dgm:constr type="h" for="des" forName="rootComposite1" refType="w" refFor="des" refForName="rootComposite1" fact="0.5"/>
      <dgm:constr type="w" for="des" forName="rootComposite" refType="w" fact="10"/>
      <dgm:constr type="h" for="des" forName="rootComposite" refType="w" refFor="des" refForName="rootComposite1" fact="0.5"/>
      <dgm:constr type="w" for="des" forName="rootComposite3" refType="w" fact="10"/>
      <dgm:constr type="h" for="des" forName="rootComposite3" refType="w" refFor="des" refForName="rootComposite1" fact="0.5"/>
      <dgm:constr type="primFontSz" for="des" ptType="node" op="equ"/>
      <dgm:constr type="sp" for="des" op="equ"/>
      <dgm:constr type="sp" for="des" forName="hierRoot1" refType="w" refFor="des" refForName="rootComposite1" fact="0.21"/>
      <dgm:constr type="sp" for="des" forName="hierRoot2" refType="sp" refFor="des" refForName="hierRoot1"/>
      <dgm:constr type="sp" for="des" forName="hierRoot3" refType="sp" refFor="des" refForName="hierRoot1"/>
      <dgm:constr type="sibSp" refType="w" refFor="des" refForName="rootComposite1" fact="0.21"/>
      <dgm:constr type="sibSp" for="des" forName="hierChild2" refType="sibSp"/>
      <dgm:constr type="sibSp" for="des" forName="hierChild3" refType="sibSp"/>
      <dgm:constr type="sibSp" for="des" forName="hierChild4" refType="sibSp"/>
      <dgm:constr type="sibSp" for="des" forName="hierChild5" refType="sibSp"/>
      <dgm:constr type="sibSp" for="des" forName="hierChild6" refType="sibSp"/>
      <dgm:constr type="sibSp" for="des" forName="hierChild7" refType="sibSp"/>
      <dgm:constr type="secSibSp" refType="w" refFor="des" refForName="rootComposite1" fact="0.21"/>
      <dgm:constr type="secSibSp" for="des" forName="hierChild2" refType="secSibSp"/>
      <dgm:constr type="secSibSp" for="des" forName="hierChild3" refType="secSibSp"/>
      <dgm:constr type="secSibSp" for="des" forName="hierChild4" refType="secSibSp"/>
      <dgm:constr type="secSibSp" for="des" forName="hierChild5" refType="secSibSp"/>
      <dgm:constr type="secSibSp" for="des" forName="hierChild6" refType="secSibSp"/>
      <dgm:constr type="secSibSp" for="des" forName="hierChild7" refType="secSibSp"/>
    </dgm:constrLst>
    <dgm:ruleLst/>
    <dgm:forEach name="Name3" axis="ch">
      <dgm:forEach name="Name4" axis="self" ptType="node">
        <dgm:layoutNode name="hierRoot1">
          <dgm:varLst>
            <dgm:hierBranch val="init"/>
          </dgm:varLst>
          <dgm:choose name="Name5">
            <dgm:if name="Name6" func="var" arg="hierBranch" op="equ" val="l">
              <dgm:choose name="Name7">
                <dgm:if name="Name8" axis="ch" ptType="asst" func="cnt" op="gte" val="1">
                  <dgm:alg type="hierRoot">
                    <dgm:param type="hierAlign" val="tR"/>
                  </dgm:alg>
                  <dgm:constrLst>
                    <dgm:constr type="alignOff" val="0.65"/>
                  </dgm:constrLst>
                </dgm:if>
                <dgm:else name="Name9">
                  <dgm:alg type="hierRoot">
                    <dgm:param type="hierAlign" val="tR"/>
                  </dgm:alg>
                  <dgm:constrLst>
                    <dgm:constr type="alignOff" val="0.25"/>
                  </dgm:constrLst>
                </dgm:else>
              </dgm:choose>
            </dgm:if>
            <dgm:if name="Name10" func="var" arg="hierBranch" op="equ" val="r">
              <dgm:choose name="Name11">
                <dgm:if name="Name12" axis="ch" ptType="asst" func="cnt" op="gte" val="1">
                  <dgm:alg type="hierRoot">
                    <dgm:param type="hierAlign" val="tL"/>
                  </dgm:alg>
                  <dgm:constrLst>
                    <dgm:constr type="alignOff" val="0.65"/>
                  </dgm:constrLst>
                </dgm:if>
                <dgm:else name="Name13">
                  <dgm:alg type="hierRoot">
                    <dgm:param type="hierAlign" val="tL"/>
                  </dgm:alg>
                  <dgm:constrLst>
                    <dgm:constr type="alignOff" val="0.25"/>
                  </dgm:constrLst>
                </dgm:else>
              </dgm:choose>
            </dgm:if>
            <dgm:if name="Name14" func="var" arg="hierBranch" op="equ" val="hang">
              <dgm:alg type="hierRoot"/>
              <dgm:constrLst>
                <dgm:constr type="alignOff" val="0.65"/>
              </dgm:constrLst>
            </dgm:if>
            <dgm:else name="Name15">
              <dgm:alg type="hierRoot"/>
              <dgm:constrLst>
                <dgm:constr type="alignOff"/>
                <dgm:constr type="bendDist" for="des" ptType="parTrans" refType="sp" fact="0.5"/>
              </dgm:constrLst>
            </dgm:else>
          </dgm:choose>
          <dgm:shape xmlns:r="http://schemas.openxmlformats.org/officeDocument/2006/relationships" r:blip="">
            <dgm:adjLst/>
          </dgm:shape>
          <dgm:presOf/>
          <dgm:ruleLst/>
          <dgm:layoutNode name="rootComposite1">
            <dgm:alg type="composite"/>
            <dgm:shape xmlns:r="http://schemas.openxmlformats.org/officeDocument/2006/relationships" r:blip="">
              <dgm:adjLst/>
            </dgm:shape>
            <dgm:presOf axis="self" ptType="node" cnt="1"/>
            <dgm:choose name="Name16">
              <dgm:if name="Name17" func="var" arg="hierBranch" op="equ" val="init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l" for="ch" forName="rootConnector1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if>
              <dgm:if name="Name18" func="var" arg="hierBranch" op="equ" val="l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r" for="ch" forName="rootConnector1" refType="w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if>
              <dgm:if name="Name19" func="var" arg="hierBranch" op="equ" val="r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l" for="ch" forName="rootConnector1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if>
              <dgm:else name="Name20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r" for="ch" forName="rootConnector1" refType="w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else>
            </dgm:choose>
            <dgm:ruleLst/>
            <dgm:layoutNode name="rootText1" styleLbl="node0">
              <dgm:varLst>
                <dgm:chPref val="3"/>
              </dgm:varLst>
              <dgm:alg type="tx"/>
              <dgm:shape xmlns:r="http://schemas.openxmlformats.org/officeDocument/2006/relationships" type="rect" r:blip="">
                <dgm:adjLst/>
              </dgm:shape>
              <dgm:presOf axis="self" ptType="node" cnt="1"/>
              <dgm:constrLst>
                <dgm:constr type="primFontSz" val="65"/>
                <dgm:constr type="lMarg" refType="primFontSz" fact="0.05"/>
                <dgm:constr type="rMarg" refType="primFontSz" fact="0.05"/>
                <dgm:constr type="tMarg" refType="primFontSz" fact="0.05"/>
                <dgm:constr type="bMarg" refType="primFontSz" fact="0.05"/>
              </dgm:constrLst>
              <dgm:ruleLst>
                <dgm:rule type="primFontSz" val="5" fact="NaN" max="NaN"/>
              </dgm:ruleLst>
            </dgm:layoutNode>
            <dgm:layoutNode name="rootConnector1" moveWith="rootText1">
              <dgm:alg type="sp"/>
              <dgm:shape xmlns:r="http://schemas.openxmlformats.org/officeDocument/2006/relationships" type="rect" r:blip="" hideGeom="1">
                <dgm:adjLst/>
              </dgm:shape>
              <dgm:presOf axis="self" ptType="node" cnt="1"/>
              <dgm:constrLst/>
              <dgm:ruleLst/>
            </dgm:layoutNode>
          </dgm:layoutNode>
          <dgm:layoutNode name="hierChild2">
            <dgm:choose name="Name21">
              <dgm:if name="Name22" func="var" arg="hierBranch" op="equ" val="l">
                <dgm:alg type="hierChild">
                  <dgm:param type="chAlign" val="r"/>
                  <dgm:param type="linDir" val="fromT"/>
                </dgm:alg>
              </dgm:if>
              <dgm:if name="Name23" func="var" arg="hierBranch" op="equ" val="r">
                <dgm:alg type="hierChild">
                  <dgm:param type="chAlign" val="l"/>
                  <dgm:param type="linDir" val="fromT"/>
                </dgm:alg>
              </dgm:if>
              <dgm:if name="Name24" func="var" arg="hierBranch" op="equ" val="hang">
                <dgm:choose name="Name25">
                  <dgm:if name="Name26" func="var" arg="dir" op="equ" val="norm">
                    <dgm:alg type="hierChild">
                      <dgm:param type="chAlign" val="l"/>
                      <dgm:param type="linDir" val="fromL"/>
                      <dgm:param type="secChAlign" val="t"/>
                      <dgm:param type="secLinDir" val="fromT"/>
                    </dgm:alg>
                  </dgm:if>
                  <dgm:else name="Name27">
                    <dgm:alg type="hierChild">
                      <dgm:param type="chAlign" val="l"/>
                      <dgm:param type="linDir" val="fromR"/>
                      <dgm:param type="secChAlign" val="t"/>
                      <dgm:param type="secLinDir" val="fromT"/>
                    </dgm:alg>
                  </dgm:else>
                </dgm:choose>
              </dgm:if>
              <dgm:else name="Name28">
                <dgm:choose name="Name29">
                  <dgm:if name="Name30" func="var" arg="dir" op="equ" val="norm">
                    <dgm:alg type="hierChild"/>
                  </dgm:if>
                  <dgm:else name="Name31">
                    <dgm:alg type="hierChild">
                      <dgm:param type="linDir" val="fromR"/>
                    </dgm:alg>
                  </dgm:else>
                </dgm:choose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2a" axis="ch" ptType="nonAsst">
              <dgm:forEach name="Name32" axis="precedSib" ptType="parTrans" st="-1" cnt="1">
                <dgm:choose name="Name33">
                  <dgm:if name="Name34" func="var" arg="hierBranch" op="equ" val="std">
                    <dgm:layoutNode name="Name35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tCtr"/>
                        <dgm:param type="bendPt" val="end"/>
                      </dgm:alg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if>
                  <dgm:if name="Name36" func="var" arg="hierBranch" op="equ" val="init">
                    <dgm:layoutNode name="Name37">
                      <dgm:choose name="Name38">
                        <dgm:if name="Name39" axis="self" func="depth" op="lte" val="2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</dgm:alg>
                        </dgm:if>
                        <dgm:else name="Name40">
                          <dgm:choose name="Name41">
                            <dgm:if name="Name42" axis="par des" func="maxDepth" op="lte" val="1">
                              <dgm:choose name="Name43">
                                <dgm:if name="Name44" axis="par ch" ptType="node asst" func="cnt" op="gte" val="1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midL midR"/>
                                  </dgm:alg>
                                </dgm:if>
                                <dgm:else name="Name45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midL midR"/>
                                    <dgm:param type="srcNode" val="rootConnector"/>
                                  </dgm:alg>
                                </dgm:else>
                              </dgm:choose>
                            </dgm:if>
                            <dgm:else name="Name46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tCtr"/>
                                <dgm:param type="bendPt" val="end"/>
                              </dgm:alg>
                            </dgm:else>
                          </dgm:choose>
                        </dgm:else>
                      </dgm:choose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if>
                  <dgm:if name="Name47" func="var" arg="hierBranch" op="equ" val="hang">
                    <dgm:layoutNode name="Name48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midL midR"/>
                      </dgm:alg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if>
                  <dgm:else name="Name49">
                    <dgm:layoutNode name="Name50">
                      <dgm:choose name="Name51">
                        <dgm:if name="Name52" axis="self" func="depth" op="lte" val="2">
                          <dgm:choose name="Name53">
                            <dgm:if name="Name54" axis="par ch" ptType="node asst" func="cnt" op="gte" val="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</dgm:alg>
                            </dgm:if>
                            <dgm:else name="Name55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  <dgm:param type="srcNode" val="rootConnector1"/>
                              </dgm:alg>
                            </dgm:else>
                          </dgm:choose>
                        </dgm:if>
                        <dgm:else name="Name56">
                          <dgm:choose name="Name57">
                            <dgm:if name="Name58" axis="par ch" ptType="node asst" func="cnt" op="gte" val="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</dgm:alg>
                            </dgm:if>
                            <dgm:else name="Name59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  <dgm:param type="srcNode" val="rootConnector"/>
                              </dgm:alg>
                            </dgm:else>
                          </dgm:choose>
                        </dgm:else>
                      </dgm:choose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else>
                </dgm:choose>
              </dgm:forEach>
              <dgm:layoutNode name="hierRoot2">
                <dgm:varLst>
                  <dgm:hierBranch val="init"/>
                </dgm:varLst>
                <dgm:choose name="Name60">
                  <dgm:if name="Name61" func="var" arg="hierBranch" op="equ" val="l">
                    <dgm:choose name="Name62">
                      <dgm:if name="Name63" axis="ch" ptType="asst" func="cnt" op="gte" val="1">
                        <dgm:alg type="hierRoot">
                          <dgm:param type="hierAlign" val="tR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64">
                        <dgm:alg type="hierRoot">
                          <dgm:param type="hierAlign" val="tR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25"/>
                        </dgm:constrLst>
                      </dgm:else>
                    </dgm:choose>
                  </dgm:if>
                  <dgm:if name="Name65" func="var" arg="hierBranch" op="equ" val="r">
                    <dgm:choose name="Name66">
                      <dgm:if name="Name67" axis="ch" ptType="asst" func="cnt" op="g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68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25"/>
                        </dgm:constrLst>
                      </dgm:else>
                    </dgm:choose>
                  </dgm:if>
                  <dgm:if name="Name69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70" func="var" arg="hierBranch" op="equ" val="init">
                    <dgm:choose name="Name71">
                      <dgm:if name="Name72" axis="des" func="maxDepth" op="lte" val="1">
                        <dgm:choose name="Name73">
                          <dgm:if name="Name74" axis="ch" ptType="asst" func="cnt" op="gte" val="1">
                            <dgm:alg type="hierRoot">
                              <dgm:param type="hierAlign" val="tL"/>
                            </dgm:alg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>
                              <dgm:constr type="alignOff" val="0.65"/>
                            </dgm:constrLst>
                          </dgm:if>
                          <dgm:else name="Name75">
                            <dgm:alg type="hierRoot">
                              <dgm:param type="hierAlign" val="tL"/>
                            </dgm:alg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>
                              <dgm:constr type="alignOff" val="0.25"/>
                            </dgm:constrLst>
                          </dgm:else>
                        </dgm:choose>
                      </dgm:if>
                      <dgm:else name="Name76">
                        <dgm:alg type="hierRoot"/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/>
                          <dgm:constr type="bendDist" for="des" ptType="parTrans" refType="sp" fact="0.5"/>
                        </dgm:constrLst>
                      </dgm:else>
                    </dgm:choose>
                  </dgm:if>
                  <dgm:else name="Name77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else>
                </dgm:choose>
                <dgm:ruleLst/>
                <dgm:layoutNode name="rootComposite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78">
                    <dgm:if name="Name79" func="var" arg="hierBranch" op="equ" val="init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l" for="ch" forName="rootConnector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if>
                    <dgm:if name="Name80" func="var" arg="hierBranch" op="equ" val="l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r" for="ch" forName="rootConnector" refType="w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if>
                    <dgm:if name="Name81" func="var" arg="hierBranch" op="equ" val="r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l" for="ch" forName="rootConnector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if>
                    <dgm:else name="Name82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r" for="ch" forName="rootConnector" refType="w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else>
                  </dgm:choose>
                  <dgm:ruleLst/>
                  <dgm:layoutNode name="rootText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rootConnector" moveWith="rootText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/>
                    <dgm:ruleLst/>
                  </dgm:layoutNode>
                </dgm:layoutNode>
                <dgm:layoutNode name="hierChild4">
                  <dgm:choose name="Name83">
                    <dgm:if name="Name84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85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86" func="var" arg="hierBranch" op="equ" val="hang">
                      <dgm:choose name="Name87">
                        <dgm:if name="Name88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89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90" func="var" arg="hierBranch" op="equ" val="std">
                      <dgm:choose name="Name91">
                        <dgm:if name="Name92" func="var" arg="dir" op="equ" val="norm">
                          <dgm:alg type="hierChild"/>
                        </dgm:if>
                        <dgm:else name="Name93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94" func="var" arg="hierBranch" op="equ" val="init">
                      <dgm:choose name="Name95">
                        <dgm:if name="Name96" axis="des" func="maxDepth" op="lte" val="1">
                          <dgm:alg type="hierChild">
                            <dgm:param type="chAlign" val="l"/>
                            <dgm:param type="linDir" val="fromT"/>
                          </dgm:alg>
                        </dgm:if>
                        <dgm:else name="Name97">
                          <dgm:choose name="Name98">
                            <dgm:if name="Name99" func="var" arg="dir" op="equ" val="norm">
                              <dgm:alg type="hierChild"/>
                            </dgm:if>
                            <dgm:else name="Name100">
                              <dgm:alg type="hierChild">
                                <dgm:param type="linDir" val="fromR"/>
                              </dgm:alg>
                            </dgm:else>
                          </dgm:choose>
                        </dgm:else>
                      </dgm:choose>
                    </dgm:if>
                    <dgm:else name="Name101"/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02" ref="rep2a"/>
                </dgm:layoutNode>
                <dgm:layoutNode name="hierChild5">
                  <dgm:choose name="Name103">
                    <dgm:if name="Name104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105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06" ref="rep2b"/>
                </dgm:layoutNode>
              </dgm:layoutNode>
            </dgm:forEach>
          </dgm:layoutNode>
          <dgm:layoutNode name="hierChild3">
            <dgm:choose name="Name107">
              <dgm:if name="Name108" func="var" arg="dir" op="equ" val="norm">
                <dgm:alg type="hierChild">
                  <dgm:param type="chAlign" val="l"/>
                  <dgm:param type="linDir" val="fromL"/>
                  <dgm:param type="secChAlign" val="t"/>
                  <dgm:param type="secLinDir" val="fromT"/>
                </dgm:alg>
              </dgm:if>
              <dgm:else name="Name109">
                <dgm:alg type="hierChild">
                  <dgm:param type="chAlign" val="l"/>
                  <dgm:param type="linDir" val="fromR"/>
                  <dgm:param type="secChAlign" val="t"/>
                  <dgm:param type="secLinDir" val="fromT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2b" axis="ch" ptType="asst">
              <dgm:forEach name="Name110" axis="precedSib" ptType="parTrans" st="-1" cnt="1">
                <dgm:layoutNode name="Name111">
                  <dgm:alg type="conn">
                    <dgm:param type="connRout" val="bend"/>
                    <dgm:param type="dim" val="1D"/>
                    <dgm:param type="endSty" val="noArr"/>
                    <dgm:param type="begPts" val="bCtr"/>
                    <dgm:param type="endPts" val="midL midR"/>
                  </dgm:alg>
                  <dgm:shape xmlns:r="http://schemas.openxmlformats.org/officeDocument/2006/relationships" type="conn" r:blip="" zOrderOff="-99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layoutNode name="hierRoot3">
                <dgm:varLst>
                  <dgm:hierBranch val="init"/>
                </dgm:varLst>
                <dgm:choose name="Name112">
                  <dgm:if name="Name113" func="var" arg="hierBranch" op="equ" val="l">
                    <dgm:alg type="hierRoot">
                      <dgm:param type="hierAlign" val="tR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4" func="var" arg="hierBranch" op="equ" val="r">
                    <dgm:alg type="hierRoot">
                      <dgm:param type="hierAlign" val="tL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5" func="var" arg="hierBranch" op="equ" val="hang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6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117" func="var" arg="hierBranch" op="equ" val="init">
                    <dgm:choose name="Name118">
                      <dgm:if name="Name119" axis="des" func="maxDepth" op="l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120">
                        <dgm:alg type="hierRoot"/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/>
                          <dgm:constr type="bendDist" for="des" ptType="parTrans" refType="sp" fact="0.5"/>
                        </dgm:constrLst>
                      </dgm:else>
                    </dgm:choose>
                  </dgm:if>
                  <dgm:else name="Name121"/>
                </dgm:choose>
                <dgm:ruleLst/>
                <dgm:layoutNode name="rootComposite3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122">
                    <dgm:if name="Name123" func="var" arg="hierBranch" op="equ" val="init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l" for="ch" forName="rootConnector3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if>
                    <dgm:if name="Name124" func="var" arg="hierBranch" op="equ" val="l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r" for="ch" forName="rootConnector3" refType="w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if>
                    <dgm:if name="Name125" func="var" arg="hierBranch" op="equ" val="r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l" for="ch" forName="rootConnector3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if>
                    <dgm:else name="Name126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r" for="ch" forName="rootConnector3" refType="w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else>
                  </dgm:choose>
                  <dgm:ruleLst/>
                  <dgm:layoutNode name="rootText3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rootConnector3" moveWith="rootText1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/>
                    <dgm:ruleLst/>
                  </dgm:layoutNode>
                </dgm:layoutNode>
                <dgm:layoutNode name="hierChild6">
                  <dgm:choose name="Name127">
                    <dgm:if name="Name128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129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130" func="var" arg="hierBranch" op="equ" val="hang">
                      <dgm:choose name="Name131">
                        <dgm:if name="Name132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133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134" func="var" arg="hierBranch" op="equ" val="std">
                      <dgm:choose name="Name135">
                        <dgm:if name="Name136" func="var" arg="dir" op="equ" val="norm">
                          <dgm:alg type="hierChild"/>
                        </dgm:if>
                        <dgm:else name="Name137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138" func="var" arg="hierBranch" op="equ" val="init">
                      <dgm:choose name="Name139">
                        <dgm:if name="Name140" axis="des" func="maxDepth" op="lte" val="1">
                          <dgm:alg type="hierChild">
                            <dgm:param type="chAlign" val="l"/>
                            <dgm:param type="linDir" val="fromT"/>
                          </dgm:alg>
                        </dgm:if>
                        <dgm:else name="Name141">
                          <dgm:alg type="hierChild"/>
                        </dgm:else>
                      </dgm:choose>
                    </dgm:if>
                    <dgm:else name="Name142"/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43" ref="rep2a"/>
                </dgm:layoutNode>
                <dgm:layoutNode name="hierChild7">
                  <dgm:choose name="Name144">
                    <dgm:if name="Name145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146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47" ref="rep2b"/>
                </dgm:layoutNode>
              </dgm:layoutNode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100011</xdr:rowOff>
    </xdr:from>
    <xdr:to>
      <xdr:col>10</xdr:col>
      <xdr:colOff>152400</xdr:colOff>
      <xdr:row>23</xdr:row>
      <xdr:rowOff>19050</xdr:rowOff>
    </xdr:to>
    <xdr:graphicFrame macro="">
      <xdr:nvGraphicFramePr>
        <xdr:cNvPr id="5" name="Diagrama 4">
          <a:extLst>
            <a:ext uri="{FF2B5EF4-FFF2-40B4-BE49-F238E27FC236}">
              <a16:creationId xmlns:a16="http://schemas.microsoft.com/office/drawing/2014/main" id="{2086C56F-5146-4639-7E8C-5D746885D5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NDOWS" refreshedDate="45055.455334606479" createdVersion="8" refreshedVersion="8" minRefreshableVersion="3" recordCount="29" xr:uid="{290FF751-9E49-48EE-A14D-1759A9CBB569}">
  <cacheSource type="worksheet">
    <worksheetSource ref="A1:O30" sheet="Empresas"/>
  </cacheSource>
  <cacheFields count="15">
    <cacheField name="CNPJ" numFmtId="165">
      <sharedItems containsSemiMixedTypes="0" containsString="0" containsNumber="1" containsInteger="1" minValue="31524746000128" maxValue="49473970000101" count="29">
        <n v="31524746000128"/>
        <n v="37176522000159"/>
        <n v="37224382000147"/>
        <n v="34139751000105"/>
        <n v="37026518000104"/>
        <n v="38189788000107"/>
        <n v="38189822000135"/>
        <n v="36576985000145"/>
        <n v="37695102000189"/>
        <n v="37548009000141"/>
        <n v="38021621000124"/>
        <n v="38272855000144"/>
        <n v="33807301000180"/>
        <n v="33817496000140"/>
        <n v="36220899000103"/>
        <n v="33579847000121"/>
        <n v="42032890000163"/>
        <n v="41879812000136"/>
        <n v="37574453000131"/>
        <n v="40193613000107"/>
        <n v="36562083000150"/>
        <n v="41187695000140"/>
        <n v="39785232000138"/>
        <n v="40878491000192"/>
        <n v="42487613000145"/>
        <n v="34271652000182"/>
        <n v="45070642000103"/>
        <n v="47691243000187"/>
        <n v="49473970000101"/>
      </sharedItems>
    </cacheField>
    <cacheField name="Razão Social" numFmtId="0">
      <sharedItems/>
    </cacheField>
    <cacheField name="Fantasia" numFmtId="0">
      <sharedItems count="26">
        <s v="Smile Corporation"/>
        <s v="Smile Corporation - RS"/>
        <s v="Nordeste da Midia - Radioweb"/>
        <s v="Smile Corporation Telecom"/>
        <s v="Smile - Provedor de Internet"/>
        <s v="Smile - Internet Provider"/>
        <s v="Smile Corporation - Networks"/>
        <s v="Cidade Classica - RP"/>
        <s v="Smile - Servicos em Internet"/>
        <s v="ISG - Firezone Airsoft"/>
        <s v="Smilehosting - Hospedagem Virtual"/>
        <s v="Innovatis - Hospedagem Virtual"/>
        <s v="Smile - Seu Projeto Sempre A Frente"/>
        <s v=" Smilenetworks - Datacenter"/>
        <s v="Redefami Network"/>
        <s v="G2N Host"/>
        <s v="G2N Telecom"/>
        <s v="SEPAD"/>
        <s v="G2N Telecom - Auditoria"/>
        <s v="G2N Host - Telecom"/>
        <s v="G2N Host - Internet Hosting"/>
        <s v="G2N - DIGITAL PROJECTS"/>
        <s v="Inexxus - Performance"/>
        <s v="G2N Host - Grupo ISG"/>
        <s v="Lucas Marcondes da Silva Ferrari"/>
        <s v="G2N Pagamentos"/>
      </sharedItems>
    </cacheField>
    <cacheField name="E-mail" numFmtId="0">
      <sharedItems count="17">
        <s v="smile.corp.solucoes@gmail.com"/>
        <s v="contato@smilecorporation.net"/>
        <s v="nordestedamidia@gmail.com"/>
        <s v="walacesouzabrasik@gmail.com"/>
        <s v="suporte@smilecorporation.com.br"/>
        <s v="suporte@cidadeclassica.net"/>
        <s v="sac@indux.net "/>
        <s v="rodrigo@indux.net"/>
        <s v="admin@firezoneairsoft.net"/>
        <s v="tvleomax@gmail.com"/>
        <s v="sac@g2n.net.br"/>
        <s v="admin@g2n.srv.br"/>
        <s v="sac@g2n.gg"/>
        <s v=" ceo@g2n.best"/>
        <s v="luckferrari10@gmail.com"/>
        <s v="leomaxdelima02@gmail.com"/>
        <s v="-" u="1"/>
      </sharedItems>
    </cacheField>
    <cacheField name="Fone" numFmtId="0">
      <sharedItems containsSemiMixedTypes="0" containsString="0" containsNumber="1" containsInteger="1" minValue="1123913137" maxValue="83999955023" count="21">
        <n v="1836341444"/>
        <n v="5135753937"/>
        <n v="1123913137"/>
        <n v="1151991753"/>
        <n v="1151992692"/>
        <n v="1151992024"/>
        <n v="1151991971"/>
        <n v="1151991045"/>
        <n v="83999955023"/>
        <n v="8333141343"/>
        <n v="8333141238"/>
        <n v="8333141217"/>
        <n v="8333144934"/>
        <n v="83998113484"/>
        <n v="8131973448"/>
        <n v="1151993926"/>
        <n v="8132990964"/>
        <n v="8333141231"/>
        <n v="8131970000"/>
        <n v="1164161111"/>
        <n v="8333412919"/>
      </sharedItems>
    </cacheField>
    <cacheField name="Tipo" numFmtId="0">
      <sharedItems/>
    </cacheField>
    <cacheField name="Situação" numFmtId="0">
      <sharedItems/>
    </cacheField>
    <cacheField name="Capial" numFmtId="44">
      <sharedItems containsSemiMixedTypes="0" containsString="0" containsNumber="1" containsInteger="1" minValue="231" maxValue="9000000"/>
    </cacheField>
    <cacheField name="Endereço" numFmtId="0">
      <sharedItems count="19">
        <s v="Rua Siqueira Campos, 2839"/>
        <s v="Rua José Athanasio, 335"/>
        <s v="10A Rua Francisco Ramos, 96"/>
        <s v="VLA Vidas Opostas (Assentamento Social Area W), 505"/>
        <s v="10R Rua Eucalipto, 1032"/>
        <s v="Av Xavantina, 123"/>
        <s v="Rua Gilberto Pereira, 369"/>
        <s v="10A Rua Francisco Ramos, 101"/>
        <s v="Rua Vital Brasil, 201"/>
        <s v="10 R Gilberto Pereira, 101"/>
        <s v="AL dos Arapanes, 725"/>
        <s v="10 A Trav Francisco Ramos, 96"/>
        <s v="10R  Rua Francisco Ramos, 96" u="1"/>
        <s v="-" u="1"/>
        <s v="10 R Francisco Ramos, 96" u="1"/>
        <s v="10 A Francisco Ramos, 101" u="1"/>
        <s v="10 R Francisco Ramos, 101" u="1"/>
        <s v="10 A Francisco Ramos, 96" u="1"/>
        <s v="10R Rua Francisco Ramos, 96" u="1"/>
      </sharedItems>
    </cacheField>
    <cacheField name="Bairro" numFmtId="0">
      <sharedItems/>
    </cacheField>
    <cacheField name="Cidade" numFmtId="0">
      <sharedItems count="10">
        <s v="Birigui"/>
        <s v="Charqueadas"/>
        <s v="Campina Grande"/>
        <s v="Osasco"/>
        <s v="Ouro Branco"/>
        <s v="Anapolis"/>
        <s v="João Pessoa"/>
        <s v="Puxinana"/>
        <s v="São Paulo"/>
        <s v="-" u="1"/>
      </sharedItems>
    </cacheField>
    <cacheField name="UF" numFmtId="0">
      <sharedItems count="6">
        <s v="SP"/>
        <s v="RS"/>
        <s v="PB"/>
        <s v="MG"/>
        <s v="GO"/>
        <s v="-" u="1"/>
      </sharedItems>
    </cacheField>
    <cacheField name="CEP" numFmtId="164">
      <sharedItems containsMixedTypes="1" containsNumber="1" containsInteger="1" minValue="6144025" maxValue="96745970"/>
    </cacheField>
    <cacheField name="Abertura" numFmtId="14">
      <sharedItems containsSemiMixedTypes="0" containsNonDate="0" containsDate="1" containsString="0" minDate="2018-09-17T00:00:00" maxDate="2023-02-06T00:00:00"/>
    </cacheField>
    <cacheField name="CNA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">
  <r>
    <x v="0"/>
    <s v="Rick Anderson de Jesus Delgado"/>
    <x v="0"/>
    <x v="0"/>
    <x v="0"/>
    <s v="MEI"/>
    <s v="Ativa"/>
    <n v="60000"/>
    <x v="0"/>
    <s v="Novo Jardim Stabile"/>
    <x v="0"/>
    <x v="0"/>
    <n v="16204070"/>
    <d v="2018-09-17T00:00:00"/>
    <s v="47.59-8-99 - Comércio varejista de outros artigos de uso pessoal e doméstico não especificados anteriormente"/>
  </r>
  <r>
    <x v="1"/>
    <s v="Marcio Antonio Vidal"/>
    <x v="1"/>
    <x v="1"/>
    <x v="1"/>
    <s v="MEI"/>
    <s v="Inapta"/>
    <n v="2000000"/>
    <x v="1"/>
    <s v="Centro"/>
    <x v="1"/>
    <x v="1"/>
    <n v="96745970"/>
    <d v="2020-05-19T00:00:00"/>
    <s v="82.99-7-07 - Salas de acesso à internet"/>
  </r>
  <r>
    <x v="2"/>
    <s v="Matheus Mortola Valdez"/>
    <x v="2"/>
    <x v="2"/>
    <x v="1"/>
    <s v="MEI"/>
    <s v="Inapta"/>
    <n v="50000"/>
    <x v="2"/>
    <s v="São José da Mata"/>
    <x v="2"/>
    <x v="2"/>
    <n v="58441000"/>
    <d v="2020-05-25T00:00:00"/>
    <s v="82.99-7-07 - Salas de acesso à internet"/>
  </r>
  <r>
    <x v="3"/>
    <s v="Walace Souza Pinheiro"/>
    <x v="0"/>
    <x v="1"/>
    <x v="2"/>
    <s v="ME"/>
    <s v="Baixada"/>
    <n v="200000"/>
    <x v="3"/>
    <s v="Veloso"/>
    <x v="3"/>
    <x v="0"/>
    <n v="6144025"/>
    <d v="2019-07-08T00:00:00"/>
    <s v="55.90-6-99 - Outros alojamentos não especificados anteriormente"/>
  </r>
  <r>
    <x v="4"/>
    <s v="Tiago Souza Santos"/>
    <x v="3"/>
    <x v="1"/>
    <x v="3"/>
    <s v="MEI"/>
    <s v="Inapta"/>
    <n v="1020000"/>
    <x v="3"/>
    <s v="Veloso"/>
    <x v="3"/>
    <x v="0"/>
    <n v="6144025"/>
    <d v="2020-04-29T00:00:00"/>
    <s v="82.99-7-07 - Salas de acesso à internet"/>
  </r>
  <r>
    <x v="5"/>
    <s v="Leandro Costa de Souza"/>
    <x v="4"/>
    <x v="1"/>
    <x v="4"/>
    <s v="MEI"/>
    <s v="Inapta"/>
    <n v="5600"/>
    <x v="2"/>
    <s v="São José da Mata"/>
    <x v="2"/>
    <x v="2"/>
    <n v="58441000"/>
    <d v="2020-08-22T00:00:00"/>
    <s v="82.99-7-07 - Salas de acesso à internet"/>
  </r>
  <r>
    <x v="6"/>
    <s v="Walace Souza Pinheiro"/>
    <x v="5"/>
    <x v="3"/>
    <x v="5"/>
    <s v="MEI"/>
    <s v="Ativa"/>
    <n v="9000000"/>
    <x v="3"/>
    <s v="Veloso"/>
    <x v="3"/>
    <x v="0"/>
    <n v="6144025"/>
    <d v="2020-08-22T00:00:00"/>
    <s v="82.99-7-07 - Salas de acesso à internet"/>
  </r>
  <r>
    <x v="7"/>
    <s v="Jhonny Martins Rosa"/>
    <x v="6"/>
    <x v="4"/>
    <x v="6"/>
    <s v="MEI"/>
    <s v="Ativa"/>
    <n v="50000"/>
    <x v="3"/>
    <s v="Veloso"/>
    <x v="3"/>
    <x v="0"/>
    <n v="6144025"/>
    <d v="2020-03-06T00:00:00"/>
    <s v="82.99-7-07 - Salas de acesso à internet"/>
  </r>
  <r>
    <x v="8"/>
    <s v="Jurandi Jose de Figueiredo"/>
    <x v="7"/>
    <x v="5"/>
    <x v="7"/>
    <s v="MEI"/>
    <s v="Ativa"/>
    <n v="2300"/>
    <x v="3"/>
    <s v="Veloso"/>
    <x v="3"/>
    <x v="0"/>
    <n v="6144025"/>
    <d v="2020-07-13T00:00:00"/>
    <s v="82.99-7-07 - Salas de acesso à internet"/>
  </r>
  <r>
    <x v="9"/>
    <s v="Douglas Ribeiro"/>
    <x v="8"/>
    <x v="6"/>
    <x v="7"/>
    <s v="MEI"/>
    <s v="Ativa"/>
    <n v="2000000"/>
    <x v="3"/>
    <s v="Veloso"/>
    <x v="3"/>
    <x v="0"/>
    <n v="6144025"/>
    <d v="2020-06-27T00:00:00"/>
    <s v="82.99-7-07 - Salas de acesso à internet"/>
  </r>
  <r>
    <x v="10"/>
    <s v="Rodrigo da Silva Ribeiro"/>
    <x v="4"/>
    <x v="7"/>
    <x v="7"/>
    <s v="MEI"/>
    <s v="Ativa"/>
    <n v="260000"/>
    <x v="4"/>
    <s v="Belvedee"/>
    <x v="4"/>
    <x v="3"/>
    <n v="36420000"/>
    <d v="2020-08-09T00:00:00"/>
    <s v="82.99-7-07 - Salas de acesso à internet"/>
  </r>
  <r>
    <x v="11"/>
    <s v="Naiara Brandao Teixeira"/>
    <x v="9"/>
    <x v="8"/>
    <x v="8"/>
    <s v="MEI"/>
    <s v="Ativa"/>
    <n v="20000"/>
    <x v="2"/>
    <s v="São José da Mata"/>
    <x v="2"/>
    <x v="2"/>
    <n v="58441000"/>
    <d v="2020-08-29T00:00:00"/>
    <s v="82.30-0-01 - Serviços de organização de feiras, congressos, exposições e festas"/>
  </r>
  <r>
    <x v="12"/>
    <s v="Adriana Bispo Furtado"/>
    <x v="10"/>
    <x v="9"/>
    <x v="9"/>
    <s v="MEI"/>
    <s v="Baixada"/>
    <n v="999"/>
    <x v="2"/>
    <s v="São José da Mata"/>
    <x v="2"/>
    <x v="2"/>
    <n v="58441000"/>
    <d v="2019-06-03T00:00:00"/>
    <s v="95.11-8-00 - Reparação e manutenção de computadores e de equipamentos periféricos"/>
  </r>
  <r>
    <x v="13"/>
    <s v="Luzia Pereira de Castro Sales"/>
    <x v="11"/>
    <x v="9"/>
    <x v="10"/>
    <s v="MEI"/>
    <s v="Inapta"/>
    <n v="988"/>
    <x v="2"/>
    <s v="São José da Mata"/>
    <x v="2"/>
    <x v="2"/>
    <n v="58441000"/>
    <d v="2019-06-04T00:00:00"/>
    <s v="95.11-8-00 - Reparação e manutenção de computadores e de equipamentos periféricos"/>
  </r>
  <r>
    <x v="14"/>
    <s v="Jose Ailton Pereira de Macedo "/>
    <x v="12"/>
    <x v="9"/>
    <x v="11"/>
    <s v="MEI"/>
    <s v="Baixada"/>
    <n v="9300"/>
    <x v="2"/>
    <s v="São José da Mata"/>
    <x v="2"/>
    <x v="2"/>
    <n v="58441000"/>
    <d v="2020-02-02T00:00:00"/>
    <s v="82.99-7-07 - Salas de acesso à internet"/>
  </r>
  <r>
    <x v="15"/>
    <s v="Alaor Oliveira dos Santos Neto "/>
    <x v="13"/>
    <x v="9"/>
    <x v="12"/>
    <s v="MEI"/>
    <s v="Inapta"/>
    <n v="970"/>
    <x v="2"/>
    <s v="São José da Mata"/>
    <x v="2"/>
    <x v="2"/>
    <n v="58441000"/>
    <d v="2019-05-09T00:00:00"/>
    <s v="10.31-7-00 - Fabricação de Conversas de Frutas"/>
  </r>
  <r>
    <x v="16"/>
    <s v="Alberto Elias da Silva"/>
    <x v="14"/>
    <x v="10"/>
    <x v="13"/>
    <s v="MEI"/>
    <s v="Ativa"/>
    <n v="231"/>
    <x v="5"/>
    <s v="Parque Iracema"/>
    <x v="5"/>
    <x v="4"/>
    <n v="75063200"/>
    <d v="2021-05-20T00:00:00"/>
    <s v="77.29-2-01 - Aluguel de aparelhos de jogos eletrônicos"/>
  </r>
  <r>
    <x v="17"/>
    <s v="Jhonatan Costa dos Santos Silva"/>
    <x v="15"/>
    <x v="10"/>
    <x v="14"/>
    <s v="MEI"/>
    <s v="Ativa"/>
    <n v="20030"/>
    <x v="2"/>
    <s v="São José da Mata"/>
    <x v="2"/>
    <x v="2"/>
    <n v="58441000"/>
    <d v="2021-05-10T00:00:00"/>
    <s v="82.99-7-07 - Salas de acesso à internet"/>
  </r>
  <r>
    <x v="18"/>
    <s v="Jose Mauricio dos Santos Melo"/>
    <x v="16"/>
    <x v="10"/>
    <x v="14"/>
    <s v="MEI"/>
    <s v="Ativa"/>
    <n v="400030"/>
    <x v="6"/>
    <s v="Liberdade"/>
    <x v="2"/>
    <x v="2"/>
    <n v="58414120"/>
    <d v="2020-06-30T00:00:00"/>
    <s v="82.99-7-07 - Salas de acesso à internet"/>
  </r>
  <r>
    <x v="19"/>
    <s v="Marcio Andre dos Santos de Menezes"/>
    <x v="17"/>
    <x v="10"/>
    <x v="15"/>
    <s v="MEI"/>
    <s v="Ativa"/>
    <n v="12343"/>
    <x v="7"/>
    <s v="São José da Mata"/>
    <x v="2"/>
    <x v="2"/>
    <n v="58441000"/>
    <d v="2020-12-23T00:00:00"/>
    <s v="82.99-7-07 - Salas de acesso à internet"/>
  </r>
  <r>
    <x v="20"/>
    <s v="Sileya Cristina Vila dos Santos"/>
    <x v="18"/>
    <x v="10"/>
    <x v="16"/>
    <s v="MEI"/>
    <s v="Baixada"/>
    <n v="400030"/>
    <x v="3"/>
    <s v="Veloso"/>
    <x v="3"/>
    <x v="0"/>
    <n v="6144025"/>
    <d v="2020-03-05T00:00:00"/>
    <s v="82.99-7-07 - Salas de acesso à internet"/>
  </r>
  <r>
    <x v="21"/>
    <s v="Alberto Elias da Silva"/>
    <x v="19"/>
    <x v="10"/>
    <x v="16"/>
    <s v="MEI"/>
    <s v="Baixada"/>
    <n v="120000"/>
    <x v="2"/>
    <s v="São José da Mata"/>
    <x v="2"/>
    <x v="2"/>
    <n v="58441000"/>
    <d v="2021-03-12T00:00:00"/>
    <s v="82.99-7-07 - Salas de acesso à internet"/>
  </r>
  <r>
    <x v="22"/>
    <s v="Yasmin Santos"/>
    <x v="20"/>
    <x v="10"/>
    <x v="16"/>
    <s v="MEI"/>
    <s v="Baixada"/>
    <n v="531200"/>
    <x v="7"/>
    <s v="São José da Mata"/>
    <x v="2"/>
    <x v="2"/>
    <n v="58441000"/>
    <d v="2020-11-14T00:00:00"/>
    <s v="82.99-7-07 - Salas de acesso à internet"/>
  </r>
  <r>
    <x v="23"/>
    <s v="Cassio Marques Silva Oliveira"/>
    <x v="21"/>
    <x v="10"/>
    <x v="16"/>
    <s v="MEI"/>
    <s v="Ativa"/>
    <n v="225001"/>
    <x v="2"/>
    <s v="São José da Mata"/>
    <x v="2"/>
    <x v="2"/>
    <n v="58441000"/>
    <d v="2021-02-17T00:00:00"/>
    <s v="82.99-7-07 - Salas de acesso à internet"/>
  </r>
  <r>
    <x v="24"/>
    <s v="Sileya Cristina Vila dos Santos"/>
    <x v="22"/>
    <x v="11"/>
    <x v="17"/>
    <s v="MEI"/>
    <s v="Ativa"/>
    <n v="23000"/>
    <x v="2"/>
    <s v="São José da Mata"/>
    <x v="2"/>
    <x v="2"/>
    <n v="58441000"/>
    <d v="2021-06-27T00:00:00"/>
    <s v="82.99-7-07 - Salas de acesso à internet"/>
  </r>
  <r>
    <x v="25"/>
    <s v="Adriana da Silva"/>
    <x v="23"/>
    <x v="12"/>
    <x v="16"/>
    <s v="MEI"/>
    <s v="Inapta"/>
    <n v="103405"/>
    <x v="8"/>
    <s v="Valentina de Figueiredo"/>
    <x v="6"/>
    <x v="2"/>
    <n v="58064345"/>
    <d v="2019-07-19T00:00:00"/>
    <s v="61.90-6-99 - Outras atividades de telecomunicações não especificadas anteriormente"/>
  </r>
  <r>
    <x v="26"/>
    <s v="Lucas Ferrari"/>
    <x v="16"/>
    <x v="13"/>
    <x v="18"/>
    <s v="MEI"/>
    <s v="Ativa"/>
    <n v="39372"/>
    <x v="9"/>
    <s v="Campo de Angola"/>
    <x v="7"/>
    <x v="2"/>
    <n v="58115000"/>
    <d v="2022-01-29T00:00:00"/>
    <s v="82.99-7-07 - Salas de acesso à internet"/>
  </r>
  <r>
    <x v="27"/>
    <s v="Lucas Ferrari"/>
    <x v="24"/>
    <x v="14"/>
    <x v="19"/>
    <s v="MEI"/>
    <s v="Ativa"/>
    <n v="1000"/>
    <x v="10"/>
    <s v="Moema"/>
    <x v="8"/>
    <x v="0"/>
    <s v="04524-001"/>
    <d v="2022-08-24T00:00:00"/>
    <s v="85.99-6-99 - Outras atividades de ensino não especificadas anteriormente"/>
  </r>
  <r>
    <x v="28"/>
    <s v="Leomax de Lima Venancio"/>
    <x v="25"/>
    <x v="15"/>
    <x v="20"/>
    <s v="MEI"/>
    <s v="Baixada"/>
    <n v="1302"/>
    <x v="11"/>
    <s v="Campo de Angola"/>
    <x v="7"/>
    <x v="2"/>
    <n v="58115000"/>
    <d v="2023-02-05T00:00:00"/>
    <s v="82.91-1-00 - Atividades de cobranças e informações cadastrai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3824F4-B02E-497F-BB2F-D785FD139820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gridDropZones="1" multipleFieldFilters="0">
  <location ref="A1:H32" firstHeaderRow="2" firstDataRow="2" firstDataCol="7"/>
  <pivotFields count="15">
    <pivotField axis="axisRow" compact="0" numFmtId="165" outline="0" showAll="0" defaultSubtotal="0">
      <items count="29">
        <item x="0"/>
        <item x="15"/>
        <item x="12"/>
        <item x="13"/>
        <item x="3"/>
        <item x="25"/>
        <item x="14"/>
        <item x="20"/>
        <item x="7"/>
        <item x="4"/>
        <item x="1"/>
        <item x="2"/>
        <item x="9"/>
        <item x="18"/>
        <item x="8"/>
        <item x="10"/>
        <item x="5"/>
        <item x="6"/>
        <item x="11"/>
        <item x="22"/>
        <item x="19"/>
        <item x="23"/>
        <item x="21"/>
        <item x="17"/>
        <item x="16"/>
        <item x="24"/>
        <item x="26"/>
        <item x="27"/>
        <item x="28"/>
      </items>
    </pivotField>
    <pivotField compact="0" outline="0" showAll="0"/>
    <pivotField axis="axisRow" compact="0" outline="0" showAll="0" defaultSubtotal="0">
      <items count="26">
        <item x="13"/>
        <item x="7"/>
        <item x="21"/>
        <item x="15"/>
        <item x="23"/>
        <item x="20"/>
        <item x="19"/>
        <item x="25"/>
        <item x="16"/>
        <item x="18"/>
        <item x="22"/>
        <item x="11"/>
        <item x="9"/>
        <item x="24"/>
        <item x="2"/>
        <item x="14"/>
        <item x="17"/>
        <item x="5"/>
        <item x="4"/>
        <item x="8"/>
        <item x="12"/>
        <item x="0"/>
        <item x="6"/>
        <item x="1"/>
        <item x="3"/>
        <item x="10"/>
      </items>
    </pivotField>
    <pivotField axis="axisRow" compact="0" outline="0" showAll="0" defaultSubtotal="0">
      <items count="17">
        <item m="1" x="16"/>
        <item x="13"/>
        <item x="8"/>
        <item x="11"/>
        <item x="1"/>
        <item x="15"/>
        <item x="14"/>
        <item x="2"/>
        <item x="7"/>
        <item x="12"/>
        <item x="10"/>
        <item x="6"/>
        <item x="0"/>
        <item x="5"/>
        <item x="4"/>
        <item x="9"/>
        <item x="3"/>
      </items>
    </pivotField>
    <pivotField axis="axisRow" compact="0" outline="0" showAll="0" defaultSubtotal="0">
      <items count="21">
        <item x="2"/>
        <item x="7"/>
        <item x="3"/>
        <item x="6"/>
        <item x="5"/>
        <item x="4"/>
        <item x="15"/>
        <item x="19"/>
        <item x="0"/>
        <item x="1"/>
        <item x="18"/>
        <item x="14"/>
        <item x="16"/>
        <item x="11"/>
        <item x="17"/>
        <item x="10"/>
        <item x="9"/>
        <item x="12"/>
        <item x="20"/>
        <item x="13"/>
        <item x="8"/>
      </items>
    </pivotField>
    <pivotField compact="0" outline="0" showAll="0"/>
    <pivotField compact="0" outline="0" showAll="0"/>
    <pivotField dataField="1" compact="0" numFmtId="44" outline="0" showAll="0"/>
    <pivotField axis="axisRow" compact="0" outline="0" showAll="0" defaultSubtotal="0">
      <items count="19">
        <item m="1" x="13"/>
        <item m="1" x="15"/>
        <item m="1" x="17"/>
        <item x="11"/>
        <item m="1" x="16"/>
        <item m="1" x="14"/>
        <item x="9"/>
        <item x="2"/>
        <item m="1" x="12"/>
        <item x="4"/>
        <item m="1" x="18"/>
        <item x="10"/>
        <item x="5"/>
        <item x="6"/>
        <item x="0"/>
        <item x="3"/>
        <item x="1"/>
        <item x="7"/>
        <item x="8"/>
      </items>
    </pivotField>
    <pivotField compact="0" outline="0" showAll="0"/>
    <pivotField axis="axisRow" compact="0" outline="0" showAll="0" defaultSubtotal="0">
      <items count="10">
        <item m="1" x="9"/>
        <item x="5"/>
        <item x="0"/>
        <item x="2"/>
        <item x="1"/>
        <item x="3"/>
        <item x="4"/>
        <item x="7"/>
        <item x="8"/>
        <item x="6"/>
      </items>
    </pivotField>
    <pivotField axis="axisRow" compact="0" outline="0" showAll="0">
      <items count="7">
        <item m="1" x="5"/>
        <item x="4"/>
        <item x="3"/>
        <item x="2"/>
        <item x="1"/>
        <item x="0"/>
        <item t="default"/>
      </items>
    </pivotField>
    <pivotField compact="0" outline="0" showAll="0"/>
    <pivotField compact="0" numFmtId="14" outline="0" showAll="0"/>
    <pivotField compact="0" outline="0" showAll="0" defaultSubtotal="0"/>
  </pivotFields>
  <rowFields count="7">
    <field x="8"/>
    <field x="3"/>
    <field x="4"/>
    <field x="0"/>
    <field x="2"/>
    <field x="10"/>
    <field x="11"/>
  </rowFields>
  <rowItems count="30">
    <i>
      <x v="3"/>
      <x v="5"/>
      <x v="18"/>
      <x v="28"/>
      <x v="7"/>
      <x v="7"/>
      <x v="3"/>
    </i>
    <i>
      <x v="6"/>
      <x v="1"/>
      <x v="10"/>
      <x v="26"/>
      <x v="8"/>
      <x v="7"/>
      <x v="3"/>
    </i>
    <i>
      <x v="7"/>
      <x v="2"/>
      <x v="20"/>
      <x v="18"/>
      <x v="12"/>
      <x v="3"/>
      <x v="3"/>
    </i>
    <i r="1">
      <x v="3"/>
      <x v="14"/>
      <x v="25"/>
      <x v="10"/>
      <x v="3"/>
      <x v="3"/>
    </i>
    <i r="1">
      <x v="4"/>
      <x v="5"/>
      <x v="16"/>
      <x v="18"/>
      <x v="3"/>
      <x v="3"/>
    </i>
    <i r="1">
      <x v="7"/>
      <x v="9"/>
      <x v="11"/>
      <x v="14"/>
      <x v="3"/>
      <x v="3"/>
    </i>
    <i r="1">
      <x v="10"/>
      <x v="11"/>
      <x v="23"/>
      <x v="3"/>
      <x v="3"/>
      <x v="3"/>
    </i>
    <i r="2">
      <x v="12"/>
      <x v="21"/>
      <x v="2"/>
      <x v="3"/>
      <x v="3"/>
    </i>
    <i r="3">
      <x v="22"/>
      <x v="6"/>
      <x v="3"/>
      <x v="3"/>
    </i>
    <i r="1">
      <x v="15"/>
      <x v="13"/>
      <x v="6"/>
      <x v="20"/>
      <x v="3"/>
      <x v="3"/>
    </i>
    <i r="2">
      <x v="15"/>
      <x v="3"/>
      <x v="11"/>
      <x v="3"/>
      <x v="3"/>
    </i>
    <i r="2">
      <x v="16"/>
      <x v="2"/>
      <x v="25"/>
      <x v="3"/>
      <x v="3"/>
    </i>
    <i r="2">
      <x v="17"/>
      <x v="1"/>
      <x/>
      <x v="3"/>
      <x v="3"/>
    </i>
    <i>
      <x v="9"/>
      <x v="8"/>
      <x v="1"/>
      <x v="15"/>
      <x v="18"/>
      <x v="6"/>
      <x v="2"/>
    </i>
    <i>
      <x v="11"/>
      <x v="6"/>
      <x v="7"/>
      <x v="27"/>
      <x v="13"/>
      <x v="8"/>
      <x v="5"/>
    </i>
    <i>
      <x v="12"/>
      <x v="10"/>
      <x v="19"/>
      <x v="24"/>
      <x v="15"/>
      <x v="1"/>
      <x v="1"/>
    </i>
    <i>
      <x v="13"/>
      <x v="10"/>
      <x v="11"/>
      <x v="13"/>
      <x v="8"/>
      <x v="3"/>
      <x v="3"/>
    </i>
    <i>
      <x v="14"/>
      <x v="12"/>
      <x v="8"/>
      <x/>
      <x v="21"/>
      <x v="2"/>
      <x v="5"/>
    </i>
    <i>
      <x v="15"/>
      <x v="4"/>
      <x/>
      <x v="4"/>
      <x v="21"/>
      <x v="5"/>
      <x v="5"/>
    </i>
    <i r="2">
      <x v="2"/>
      <x v="9"/>
      <x v="24"/>
      <x v="5"/>
      <x v="5"/>
    </i>
    <i r="1">
      <x v="10"/>
      <x v="12"/>
      <x v="7"/>
      <x v="9"/>
      <x v="5"/>
      <x v="5"/>
    </i>
    <i r="1">
      <x v="11"/>
      <x v="1"/>
      <x v="12"/>
      <x v="19"/>
      <x v="5"/>
      <x v="5"/>
    </i>
    <i r="1">
      <x v="13"/>
      <x v="1"/>
      <x v="14"/>
      <x v="1"/>
      <x v="5"/>
      <x v="5"/>
    </i>
    <i r="1">
      <x v="14"/>
      <x v="3"/>
      <x v="8"/>
      <x v="22"/>
      <x v="5"/>
      <x v="5"/>
    </i>
    <i r="1">
      <x v="16"/>
      <x v="4"/>
      <x v="17"/>
      <x v="17"/>
      <x v="5"/>
      <x v="5"/>
    </i>
    <i>
      <x v="16"/>
      <x v="4"/>
      <x v="9"/>
      <x v="10"/>
      <x v="23"/>
      <x v="4"/>
      <x v="4"/>
    </i>
    <i>
      <x v="17"/>
      <x v="10"/>
      <x v="6"/>
      <x v="20"/>
      <x v="16"/>
      <x v="3"/>
      <x v="3"/>
    </i>
    <i r="2">
      <x v="12"/>
      <x v="19"/>
      <x v="5"/>
      <x v="3"/>
      <x v="3"/>
    </i>
    <i>
      <x v="18"/>
      <x v="9"/>
      <x v="12"/>
      <x v="5"/>
      <x v="4"/>
      <x v="9"/>
      <x v="3"/>
    </i>
    <i t="grand">
      <x/>
    </i>
  </rowItems>
  <colItems count="1">
    <i/>
  </colItems>
  <dataFields count="1">
    <dataField name="Soma de Capial" fld="7" baseField="6" baseItem="0" numFmtId="4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tvleomax@gmail.com" TargetMode="External"/><Relationship Id="rId1" Type="http://schemas.openxmlformats.org/officeDocument/2006/relationships/hyperlink" Target="mailto:leomaxdelima02@gmail.com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leomaxdelima02@gmail.com" TargetMode="External"/><Relationship Id="rId2" Type="http://schemas.openxmlformats.org/officeDocument/2006/relationships/hyperlink" Target="mailto:sac@g2n.gg" TargetMode="External"/><Relationship Id="rId1" Type="http://schemas.openxmlformats.org/officeDocument/2006/relationships/hyperlink" Target="https://casadosdados.com.br/empresas/data-de-abertura/2020-08-22" TargetMode="External"/><Relationship Id="rId4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D4B18-2AA6-4242-9481-402E8A338D2A}">
  <dimension ref="M1:M2"/>
  <sheetViews>
    <sheetView showGridLines="0" workbookViewId="0">
      <selection activeCell="K1" sqref="K1"/>
    </sheetView>
  </sheetViews>
  <sheetFormatPr defaultRowHeight="15" x14ac:dyDescent="0.25"/>
  <sheetData>
    <row r="1" spans="13:13" x14ac:dyDescent="0.25">
      <c r="M1" s="1" t="s">
        <v>0</v>
      </c>
    </row>
    <row r="2" spans="13:13" x14ac:dyDescent="0.25">
      <c r="M2" s="1" t="s">
        <v>1</v>
      </c>
    </row>
  </sheetData>
  <hyperlinks>
    <hyperlink ref="M1" r:id="rId1" xr:uid="{4787EF8A-D669-4091-AFA9-252E5845F792}"/>
    <hyperlink ref="M2" r:id="rId2" xr:uid="{6413FB18-324D-46FB-B506-6528052CB171}"/>
  </hyperlinks>
  <pageMargins left="0.511811024" right="0.511811024" top="0.78740157499999996" bottom="0.78740157499999996" header="0.31496062000000002" footer="0.3149606200000000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C1462-23D6-4FA8-A3A6-3E9A1B714B5C}">
  <dimension ref="A1:H34"/>
  <sheetViews>
    <sheetView showGridLines="0" workbookViewId="0">
      <pane ySplit="1" topLeftCell="A2" activePane="bottomLeft" state="frozen"/>
      <selection pane="bottomLeft" activeCell="A2" sqref="A2:A16"/>
    </sheetView>
  </sheetViews>
  <sheetFormatPr defaultRowHeight="15" x14ac:dyDescent="0.25"/>
  <cols>
    <col min="1" max="1" width="12.7109375" customWidth="1"/>
    <col min="2" max="2" width="30.7109375" customWidth="1"/>
    <col min="3" max="3" width="14.7109375" customWidth="1"/>
    <col min="4" max="4" width="18.7109375" customWidth="1"/>
    <col min="5" max="5" width="30.7109375" customWidth="1"/>
    <col min="6" max="6" width="14.7109375" customWidth="1"/>
    <col min="7" max="7" width="8.7109375" customWidth="1"/>
    <col min="8" max="8" width="16.7109375" customWidth="1"/>
  </cols>
  <sheetData>
    <row r="1" spans="1:8" x14ac:dyDescent="0.25">
      <c r="A1" s="37" t="s">
        <v>73</v>
      </c>
      <c r="B1" s="37" t="s">
        <v>5</v>
      </c>
      <c r="C1" s="37" t="s">
        <v>7</v>
      </c>
      <c r="D1" s="37" t="s">
        <v>6</v>
      </c>
      <c r="E1" s="37" t="s">
        <v>64</v>
      </c>
      <c r="F1" s="37" t="s">
        <v>31</v>
      </c>
      <c r="G1" s="37" t="s">
        <v>61</v>
      </c>
      <c r="H1" s="37" t="s">
        <v>128</v>
      </c>
    </row>
    <row r="2" spans="1:8" x14ac:dyDescent="0.25">
      <c r="A2" s="129" t="s">
        <v>67</v>
      </c>
      <c r="B2" s="30" t="s">
        <v>53</v>
      </c>
      <c r="C2" s="40">
        <v>8131970000</v>
      </c>
      <c r="D2" s="41">
        <v>45070642000103</v>
      </c>
      <c r="E2" s="38" t="s">
        <v>43</v>
      </c>
      <c r="F2" s="38" t="s">
        <v>101</v>
      </c>
      <c r="G2" s="30" t="s">
        <v>82</v>
      </c>
      <c r="H2" s="34">
        <v>39372</v>
      </c>
    </row>
    <row r="3" spans="1:8" x14ac:dyDescent="0.25">
      <c r="A3" s="129"/>
      <c r="B3" s="30" t="s">
        <v>27</v>
      </c>
      <c r="C3" s="42">
        <v>83999955023</v>
      </c>
      <c r="D3" s="41">
        <v>38272855000144</v>
      </c>
      <c r="E3" s="38" t="s">
        <v>98</v>
      </c>
      <c r="F3" s="38" t="s">
        <v>89</v>
      </c>
      <c r="G3" s="30" t="s">
        <v>82</v>
      </c>
      <c r="H3" s="34">
        <v>20000</v>
      </c>
    </row>
    <row r="4" spans="1:8" x14ac:dyDescent="0.25">
      <c r="A4" s="129"/>
      <c r="B4" s="30" t="s">
        <v>50</v>
      </c>
      <c r="C4" s="40">
        <v>8333141231</v>
      </c>
      <c r="D4" s="41">
        <v>42487613000145</v>
      </c>
      <c r="E4" s="38" t="s">
        <v>51</v>
      </c>
      <c r="F4" s="38" t="s">
        <v>89</v>
      </c>
      <c r="G4" s="30" t="s">
        <v>82</v>
      </c>
      <c r="H4" s="34">
        <v>23000</v>
      </c>
    </row>
    <row r="5" spans="1:8" x14ac:dyDescent="0.25">
      <c r="A5" s="129"/>
      <c r="B5" s="30" t="s">
        <v>55</v>
      </c>
      <c r="C5" s="40">
        <v>1164161111</v>
      </c>
      <c r="D5" s="41">
        <v>47691243000187</v>
      </c>
      <c r="E5" s="38" t="s">
        <v>56</v>
      </c>
      <c r="F5" s="38" t="s">
        <v>119</v>
      </c>
      <c r="G5" s="30" t="s">
        <v>71</v>
      </c>
      <c r="H5" s="34">
        <v>1000</v>
      </c>
    </row>
    <row r="6" spans="1:8" x14ac:dyDescent="0.25">
      <c r="A6" s="129"/>
      <c r="B6" s="45" t="s">
        <v>25</v>
      </c>
      <c r="C6" s="46">
        <v>1151991045</v>
      </c>
      <c r="D6" s="47">
        <v>38021621000124</v>
      </c>
      <c r="E6" s="48" t="s">
        <v>16</v>
      </c>
      <c r="F6" s="48" t="s">
        <v>96</v>
      </c>
      <c r="G6" s="45" t="s">
        <v>97</v>
      </c>
      <c r="H6" s="49">
        <v>260000</v>
      </c>
    </row>
    <row r="7" spans="1:8" x14ac:dyDescent="0.25">
      <c r="A7" s="129"/>
      <c r="B7" s="127" t="s">
        <v>39</v>
      </c>
      <c r="C7" s="40">
        <v>1151993926</v>
      </c>
      <c r="D7" s="41">
        <v>40193613000107</v>
      </c>
      <c r="E7" s="38" t="s">
        <v>45</v>
      </c>
      <c r="F7" s="38" t="s">
        <v>89</v>
      </c>
      <c r="G7" s="30" t="s">
        <v>82</v>
      </c>
      <c r="H7" s="34">
        <v>12343</v>
      </c>
    </row>
    <row r="8" spans="1:8" x14ac:dyDescent="0.25">
      <c r="A8" s="129"/>
      <c r="B8" s="127"/>
      <c r="C8" s="134">
        <v>8131973448</v>
      </c>
      <c r="D8" s="47">
        <v>37574453000131</v>
      </c>
      <c r="E8" s="48" t="s">
        <v>43</v>
      </c>
      <c r="F8" s="48" t="s">
        <v>89</v>
      </c>
      <c r="G8" s="45" t="s">
        <v>82</v>
      </c>
      <c r="H8" s="49">
        <v>400030</v>
      </c>
    </row>
    <row r="9" spans="1:8" x14ac:dyDescent="0.25">
      <c r="A9" s="129"/>
      <c r="B9" s="127"/>
      <c r="C9" s="134"/>
      <c r="D9" s="41">
        <v>41879812000136</v>
      </c>
      <c r="E9" s="38" t="s">
        <v>41</v>
      </c>
      <c r="F9" s="38" t="s">
        <v>89</v>
      </c>
      <c r="G9" s="30" t="s">
        <v>82</v>
      </c>
      <c r="H9" s="34">
        <v>20030</v>
      </c>
    </row>
    <row r="10" spans="1:8" x14ac:dyDescent="0.25">
      <c r="A10" s="129"/>
      <c r="B10" s="127"/>
      <c r="C10" s="40">
        <v>8132990964</v>
      </c>
      <c r="D10" s="41">
        <v>40878491000192</v>
      </c>
      <c r="E10" s="38" t="s">
        <v>49</v>
      </c>
      <c r="F10" s="38" t="s">
        <v>89</v>
      </c>
      <c r="G10" s="30" t="s">
        <v>82</v>
      </c>
      <c r="H10" s="34">
        <v>225001</v>
      </c>
    </row>
    <row r="11" spans="1:8" x14ac:dyDescent="0.25">
      <c r="A11" s="129"/>
      <c r="B11" s="127"/>
      <c r="C11" s="42">
        <v>83998113484</v>
      </c>
      <c r="D11" s="41">
        <v>42032890000163</v>
      </c>
      <c r="E11" s="38" t="s">
        <v>102</v>
      </c>
      <c r="F11" s="38" t="s">
        <v>104</v>
      </c>
      <c r="G11" s="30" t="s">
        <v>105</v>
      </c>
      <c r="H11" s="34">
        <v>231</v>
      </c>
    </row>
    <row r="12" spans="1:8" x14ac:dyDescent="0.25">
      <c r="A12" s="129"/>
      <c r="B12" s="45" t="s">
        <v>23</v>
      </c>
      <c r="C12" s="46">
        <v>1151991045</v>
      </c>
      <c r="D12" s="47">
        <v>37548009000141</v>
      </c>
      <c r="E12" s="48" t="s">
        <v>94</v>
      </c>
      <c r="F12" s="48" t="s">
        <v>85</v>
      </c>
      <c r="G12" s="45" t="s">
        <v>71</v>
      </c>
      <c r="H12" s="49">
        <v>2000000</v>
      </c>
    </row>
    <row r="13" spans="1:8" x14ac:dyDescent="0.25">
      <c r="A13" s="129"/>
      <c r="B13" s="30" t="s">
        <v>2</v>
      </c>
      <c r="C13" s="40">
        <v>1836341444</v>
      </c>
      <c r="D13" s="41">
        <v>31524746000128</v>
      </c>
      <c r="E13" s="38" t="s">
        <v>3</v>
      </c>
      <c r="F13" s="38" t="s">
        <v>70</v>
      </c>
      <c r="G13" s="30" t="s">
        <v>71</v>
      </c>
      <c r="H13" s="34">
        <v>60000</v>
      </c>
    </row>
    <row r="14" spans="1:8" x14ac:dyDescent="0.25">
      <c r="A14" s="129"/>
      <c r="B14" s="30" t="s">
        <v>21</v>
      </c>
      <c r="C14" s="40">
        <v>1151991045</v>
      </c>
      <c r="D14" s="41">
        <v>37695102000189</v>
      </c>
      <c r="E14" s="38" t="s">
        <v>93</v>
      </c>
      <c r="F14" s="38" t="s">
        <v>85</v>
      </c>
      <c r="G14" s="30" t="s">
        <v>71</v>
      </c>
      <c r="H14" s="34">
        <v>2300</v>
      </c>
    </row>
    <row r="15" spans="1:8" x14ac:dyDescent="0.25">
      <c r="A15" s="129"/>
      <c r="B15" s="30" t="s">
        <v>20</v>
      </c>
      <c r="C15" s="40">
        <v>1151991971</v>
      </c>
      <c r="D15" s="41">
        <v>36576985000145</v>
      </c>
      <c r="E15" s="38" t="s">
        <v>91</v>
      </c>
      <c r="F15" s="38" t="s">
        <v>85</v>
      </c>
      <c r="G15" s="30" t="s">
        <v>71</v>
      </c>
      <c r="H15" s="34">
        <v>50000</v>
      </c>
    </row>
    <row r="16" spans="1:8" x14ac:dyDescent="0.25">
      <c r="A16" s="129"/>
      <c r="B16" s="45" t="s">
        <v>18</v>
      </c>
      <c r="C16" s="46">
        <v>1151992024</v>
      </c>
      <c r="D16" s="47">
        <v>38189822000135</v>
      </c>
      <c r="E16" s="48" t="s">
        <v>19</v>
      </c>
      <c r="F16" s="48" t="s">
        <v>85</v>
      </c>
      <c r="G16" s="45" t="s">
        <v>71</v>
      </c>
      <c r="H16" s="49">
        <v>9000000</v>
      </c>
    </row>
    <row r="17" spans="1:8" x14ac:dyDescent="0.25">
      <c r="A17" s="132" t="s">
        <v>149</v>
      </c>
      <c r="B17" s="132"/>
      <c r="C17" s="132"/>
      <c r="D17" s="132"/>
      <c r="E17" s="132"/>
      <c r="F17" s="132"/>
      <c r="G17" s="37">
        <f>COUNTA(G2:G16)</f>
        <v>15</v>
      </c>
      <c r="H17" s="43">
        <v>12113307</v>
      </c>
    </row>
    <row r="18" spans="1:8" x14ac:dyDescent="0.25">
      <c r="A18" s="129" t="s">
        <v>83</v>
      </c>
      <c r="B18" s="30" t="s">
        <v>11</v>
      </c>
      <c r="C18" s="40">
        <v>1123913137</v>
      </c>
      <c r="D18" s="41">
        <v>34139751000105</v>
      </c>
      <c r="E18" s="38" t="s">
        <v>3</v>
      </c>
      <c r="F18" s="38" t="s">
        <v>85</v>
      </c>
      <c r="G18" s="30" t="s">
        <v>71</v>
      </c>
      <c r="H18" s="34">
        <v>200000</v>
      </c>
    </row>
    <row r="19" spans="1:8" x14ac:dyDescent="0.25">
      <c r="A19" s="129"/>
      <c r="B19" s="30" t="s">
        <v>0</v>
      </c>
      <c r="C19" s="40">
        <v>8333412919</v>
      </c>
      <c r="D19" s="41">
        <v>49473970000101</v>
      </c>
      <c r="E19" s="38" t="s">
        <v>121</v>
      </c>
      <c r="F19" s="38" t="s">
        <v>101</v>
      </c>
      <c r="G19" s="30" t="s">
        <v>82</v>
      </c>
      <c r="H19" s="34">
        <v>1302</v>
      </c>
    </row>
    <row r="20" spans="1:8" x14ac:dyDescent="0.25">
      <c r="A20" s="129"/>
      <c r="B20" s="129" t="s">
        <v>39</v>
      </c>
      <c r="C20" s="135">
        <v>8132990964</v>
      </c>
      <c r="D20" s="41">
        <v>36562083000150</v>
      </c>
      <c r="E20" s="38" t="s">
        <v>62</v>
      </c>
      <c r="F20" s="38" t="s">
        <v>89</v>
      </c>
      <c r="G20" s="30" t="s">
        <v>82</v>
      </c>
      <c r="H20" s="34">
        <v>400030</v>
      </c>
    </row>
    <row r="21" spans="1:8" x14ac:dyDescent="0.25">
      <c r="A21" s="129"/>
      <c r="B21" s="129"/>
      <c r="C21" s="135"/>
      <c r="D21" s="41">
        <v>39785232000138</v>
      </c>
      <c r="E21" s="38" t="s">
        <v>47</v>
      </c>
      <c r="F21" s="38" t="s">
        <v>89</v>
      </c>
      <c r="G21" s="30" t="s">
        <v>82</v>
      </c>
      <c r="H21" s="34">
        <v>531200</v>
      </c>
    </row>
    <row r="22" spans="1:8" x14ac:dyDescent="0.25">
      <c r="A22" s="129"/>
      <c r="B22" s="129"/>
      <c r="C22" s="135"/>
      <c r="D22" s="41">
        <v>41187695000140</v>
      </c>
      <c r="E22" s="38" t="s">
        <v>46</v>
      </c>
      <c r="F22" s="38" t="s">
        <v>89</v>
      </c>
      <c r="G22" s="30" t="s">
        <v>82</v>
      </c>
      <c r="H22" s="34">
        <v>120000</v>
      </c>
    </row>
    <row r="23" spans="1:8" x14ac:dyDescent="0.25">
      <c r="A23" s="129"/>
      <c r="B23" s="129" t="s">
        <v>1</v>
      </c>
      <c r="C23" s="40">
        <v>8333141217</v>
      </c>
      <c r="D23" s="41">
        <v>36220899000103</v>
      </c>
      <c r="E23" s="38" t="s">
        <v>63</v>
      </c>
      <c r="F23" s="38" t="s">
        <v>101</v>
      </c>
      <c r="G23" s="30" t="s">
        <v>82</v>
      </c>
      <c r="H23" s="34">
        <v>9300</v>
      </c>
    </row>
    <row r="24" spans="1:8" x14ac:dyDescent="0.25">
      <c r="A24" s="129"/>
      <c r="B24" s="129"/>
      <c r="C24" s="40">
        <v>8333141343</v>
      </c>
      <c r="D24" s="41">
        <v>33807301000180</v>
      </c>
      <c r="E24" s="38" t="s">
        <v>32</v>
      </c>
      <c r="F24" s="38" t="s">
        <v>89</v>
      </c>
      <c r="G24" s="30" t="s">
        <v>82</v>
      </c>
      <c r="H24" s="34">
        <v>999</v>
      </c>
    </row>
    <row r="25" spans="1:8" x14ac:dyDescent="0.25">
      <c r="A25" s="136" t="s">
        <v>150</v>
      </c>
      <c r="B25" s="136"/>
      <c r="C25" s="136"/>
      <c r="D25" s="136"/>
      <c r="E25" s="136"/>
      <c r="F25" s="136"/>
      <c r="G25" s="37">
        <f>COUNTA(G18:G24)</f>
        <v>7</v>
      </c>
      <c r="H25" s="43">
        <v>1262831</v>
      </c>
    </row>
    <row r="26" spans="1:8" x14ac:dyDescent="0.25">
      <c r="A26" s="129" t="s">
        <v>74</v>
      </c>
      <c r="B26" s="129" t="s">
        <v>11</v>
      </c>
      <c r="C26" s="40">
        <v>5135753937</v>
      </c>
      <c r="D26" s="41">
        <v>37176522000159</v>
      </c>
      <c r="E26" s="38" t="s">
        <v>13</v>
      </c>
      <c r="F26" s="38" t="s">
        <v>76</v>
      </c>
      <c r="G26" s="30" t="s">
        <v>77</v>
      </c>
      <c r="H26" s="34">
        <v>2000000</v>
      </c>
    </row>
    <row r="27" spans="1:8" x14ac:dyDescent="0.25">
      <c r="A27" s="129"/>
      <c r="B27" s="129"/>
      <c r="C27" s="40">
        <v>1151991753</v>
      </c>
      <c r="D27" s="41">
        <v>37026518000104</v>
      </c>
      <c r="E27" s="38" t="s">
        <v>14</v>
      </c>
      <c r="F27" s="38" t="s">
        <v>85</v>
      </c>
      <c r="G27" s="30" t="s">
        <v>71</v>
      </c>
      <c r="H27" s="34">
        <v>1020000</v>
      </c>
    </row>
    <row r="28" spans="1:8" x14ac:dyDescent="0.25">
      <c r="A28" s="129"/>
      <c r="B28" s="129"/>
      <c r="C28" s="40">
        <v>1151992692</v>
      </c>
      <c r="D28" s="41">
        <v>38189788000107</v>
      </c>
      <c r="E28" s="38" t="s">
        <v>16</v>
      </c>
      <c r="F28" s="38" t="s">
        <v>89</v>
      </c>
      <c r="G28" s="30" t="s">
        <v>82</v>
      </c>
      <c r="H28" s="34">
        <v>5600</v>
      </c>
    </row>
    <row r="29" spans="1:8" x14ac:dyDescent="0.25">
      <c r="A29" s="129"/>
      <c r="B29" s="30" t="s">
        <v>81</v>
      </c>
      <c r="C29" s="40">
        <v>5135753937</v>
      </c>
      <c r="D29" s="41">
        <v>37224382000147</v>
      </c>
      <c r="E29" s="38" t="s">
        <v>9</v>
      </c>
      <c r="F29" s="38" t="s">
        <v>101</v>
      </c>
      <c r="G29" s="30" t="s">
        <v>82</v>
      </c>
      <c r="H29" s="34">
        <v>50000</v>
      </c>
    </row>
    <row r="30" spans="1:8" x14ac:dyDescent="0.25">
      <c r="A30" s="129"/>
      <c r="B30" s="30" t="s">
        <v>112</v>
      </c>
      <c r="C30" s="40">
        <v>8132990964</v>
      </c>
      <c r="D30" s="41">
        <v>34271652000182</v>
      </c>
      <c r="E30" s="38" t="s">
        <v>111</v>
      </c>
      <c r="F30" s="38" t="s">
        <v>155</v>
      </c>
      <c r="G30" s="30" t="s">
        <v>82</v>
      </c>
      <c r="H30" s="34">
        <v>103405</v>
      </c>
    </row>
    <row r="31" spans="1:8" x14ac:dyDescent="0.25">
      <c r="A31" s="129"/>
      <c r="B31" s="129" t="s">
        <v>1</v>
      </c>
      <c r="C31" s="40">
        <v>8333141238</v>
      </c>
      <c r="D31" s="41">
        <v>33817496000140</v>
      </c>
      <c r="E31" s="38" t="s">
        <v>34</v>
      </c>
      <c r="F31" s="38" t="s">
        <v>89</v>
      </c>
      <c r="G31" s="30" t="s">
        <v>82</v>
      </c>
      <c r="H31" s="34">
        <v>988</v>
      </c>
    </row>
    <row r="32" spans="1:8" x14ac:dyDescent="0.25">
      <c r="A32" s="129"/>
      <c r="B32" s="129"/>
      <c r="C32" s="40">
        <v>8333144934</v>
      </c>
      <c r="D32" s="41">
        <v>33579847000121</v>
      </c>
      <c r="E32" s="38" t="s">
        <v>37</v>
      </c>
      <c r="F32" s="38" t="s">
        <v>89</v>
      </c>
      <c r="G32" s="30" t="s">
        <v>82</v>
      </c>
      <c r="H32" s="34">
        <v>970</v>
      </c>
    </row>
    <row r="33" spans="1:8" x14ac:dyDescent="0.25">
      <c r="A33" s="132" t="s">
        <v>151</v>
      </c>
      <c r="B33" s="132"/>
      <c r="C33" s="132"/>
      <c r="D33" s="132"/>
      <c r="E33" s="132"/>
      <c r="F33" s="132"/>
      <c r="G33" s="37">
        <f>COUNTA(G26:G32)</f>
        <v>7</v>
      </c>
      <c r="H33" s="43">
        <v>3180963</v>
      </c>
    </row>
    <row r="34" spans="1:8" x14ac:dyDescent="0.25">
      <c r="A34" s="133" t="s">
        <v>137</v>
      </c>
      <c r="B34" s="133"/>
      <c r="C34" s="133"/>
      <c r="D34" s="133"/>
      <c r="E34" s="133"/>
      <c r="F34" s="133"/>
      <c r="G34" s="50">
        <f>G33+G25+G17</f>
        <v>29</v>
      </c>
      <c r="H34" s="51">
        <v>16557101</v>
      </c>
    </row>
  </sheetData>
  <mergeCells count="14">
    <mergeCell ref="A34:F34"/>
    <mergeCell ref="C8:C9"/>
    <mergeCell ref="B7:B11"/>
    <mergeCell ref="C20:C22"/>
    <mergeCell ref="B20:B22"/>
    <mergeCell ref="B23:B24"/>
    <mergeCell ref="B31:B32"/>
    <mergeCell ref="A17:F17"/>
    <mergeCell ref="A25:F25"/>
    <mergeCell ref="A2:A16"/>
    <mergeCell ref="A18:A24"/>
    <mergeCell ref="A26:A32"/>
    <mergeCell ref="A33:F33"/>
    <mergeCell ref="B26:B28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0FB14-8431-4FD5-8457-1659D0105476}">
  <dimension ref="A1:J31"/>
  <sheetViews>
    <sheetView showGridLines="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44.7109375" customWidth="1"/>
    <col min="2" max="2" width="16.7109375" customWidth="1"/>
    <col min="3" max="3" width="8.7109375" customWidth="1"/>
    <col min="4" max="4" width="30.7109375" customWidth="1"/>
    <col min="5" max="5" width="14.7109375" customWidth="1"/>
    <col min="6" max="6" width="18.7109375" customWidth="1"/>
    <col min="7" max="7" width="30.7109375" customWidth="1"/>
    <col min="8" max="8" width="14.7109375" customWidth="1"/>
    <col min="9" max="9" width="8.7109375" customWidth="1"/>
    <col min="10" max="10" width="16.7109375" customWidth="1"/>
  </cols>
  <sheetData>
    <row r="1" spans="1:10" x14ac:dyDescent="0.25">
      <c r="A1" s="37" t="s">
        <v>29</v>
      </c>
      <c r="B1" s="37" t="s">
        <v>148</v>
      </c>
      <c r="C1" s="37" t="s">
        <v>131</v>
      </c>
      <c r="D1" s="37" t="s">
        <v>5</v>
      </c>
      <c r="E1" s="37" t="s">
        <v>7</v>
      </c>
      <c r="F1" s="37" t="s">
        <v>6</v>
      </c>
      <c r="G1" s="37" t="s">
        <v>64</v>
      </c>
      <c r="H1" s="37" t="s">
        <v>31</v>
      </c>
      <c r="I1" s="37" t="s">
        <v>61</v>
      </c>
      <c r="J1" s="37" t="s">
        <v>128</v>
      </c>
    </row>
    <row r="2" spans="1:10" x14ac:dyDescent="0.25">
      <c r="A2" s="30" t="s">
        <v>124</v>
      </c>
      <c r="B2" s="34">
        <f>J2</f>
        <v>1302</v>
      </c>
      <c r="C2" s="39">
        <f>B2/$B$31</f>
        <v>7.8636954621464232E-5</v>
      </c>
      <c r="D2" s="30" t="s">
        <v>0</v>
      </c>
      <c r="E2" s="40">
        <v>8333412919</v>
      </c>
      <c r="F2" s="41">
        <v>49473970000101</v>
      </c>
      <c r="G2" s="38" t="s">
        <v>121</v>
      </c>
      <c r="H2" s="38" t="s">
        <v>101</v>
      </c>
      <c r="I2" s="30" t="s">
        <v>82</v>
      </c>
      <c r="J2" s="34">
        <v>1302</v>
      </c>
    </row>
    <row r="3" spans="1:10" x14ac:dyDescent="0.25">
      <c r="A3" s="30" t="s">
        <v>115</v>
      </c>
      <c r="B3" s="34">
        <f>J3</f>
        <v>39372</v>
      </c>
      <c r="C3" s="39">
        <f>B3/$B$31</f>
        <v>2.3779525171707294E-3</v>
      </c>
      <c r="D3" s="30" t="s">
        <v>53</v>
      </c>
      <c r="E3" s="40">
        <v>8131970000</v>
      </c>
      <c r="F3" s="41">
        <v>45070642000103</v>
      </c>
      <c r="G3" s="38" t="s">
        <v>43</v>
      </c>
      <c r="H3" s="38" t="s">
        <v>101</v>
      </c>
      <c r="I3" s="30" t="s">
        <v>82</v>
      </c>
      <c r="J3" s="34">
        <v>39372</v>
      </c>
    </row>
    <row r="4" spans="1:10" x14ac:dyDescent="0.25">
      <c r="A4" s="137" t="s">
        <v>125</v>
      </c>
      <c r="B4" s="147">
        <f>SUM(J4:J14)</f>
        <v>475888</v>
      </c>
      <c r="C4" s="148">
        <f>B4/$B$31</f>
        <v>2.8742229693471098E-2</v>
      </c>
      <c r="D4" s="45" t="s">
        <v>27</v>
      </c>
      <c r="E4" s="46">
        <v>83999955023</v>
      </c>
      <c r="F4" s="47">
        <v>38272855000144</v>
      </c>
      <c r="G4" s="48" t="s">
        <v>98</v>
      </c>
      <c r="H4" s="48" t="s">
        <v>89</v>
      </c>
      <c r="I4" s="45" t="s">
        <v>82</v>
      </c>
      <c r="J4" s="49">
        <v>20000</v>
      </c>
    </row>
    <row r="5" spans="1:10" x14ac:dyDescent="0.25">
      <c r="A5" s="138"/>
      <c r="B5" s="138"/>
      <c r="C5" s="149"/>
      <c r="D5" s="45" t="s">
        <v>50</v>
      </c>
      <c r="E5" s="46">
        <v>8333141231</v>
      </c>
      <c r="F5" s="47">
        <v>42487613000145</v>
      </c>
      <c r="G5" s="48" t="s">
        <v>51</v>
      </c>
      <c r="H5" s="48" t="s">
        <v>89</v>
      </c>
      <c r="I5" s="45" t="s">
        <v>82</v>
      </c>
      <c r="J5" s="49">
        <v>23000</v>
      </c>
    </row>
    <row r="6" spans="1:10" x14ac:dyDescent="0.25">
      <c r="A6" s="138"/>
      <c r="B6" s="138"/>
      <c r="C6" s="149"/>
      <c r="D6" s="45" t="s">
        <v>11</v>
      </c>
      <c r="E6" s="46">
        <v>1151992692</v>
      </c>
      <c r="F6" s="47">
        <v>38189788000107</v>
      </c>
      <c r="G6" s="48" t="s">
        <v>16</v>
      </c>
      <c r="H6" s="48" t="s">
        <v>89</v>
      </c>
      <c r="I6" s="45" t="s">
        <v>82</v>
      </c>
      <c r="J6" s="49">
        <v>5600</v>
      </c>
    </row>
    <row r="7" spans="1:10" x14ac:dyDescent="0.25">
      <c r="A7" s="138"/>
      <c r="B7" s="138"/>
      <c r="C7" s="149"/>
      <c r="D7" s="45" t="s">
        <v>81</v>
      </c>
      <c r="E7" s="46">
        <v>5135753937</v>
      </c>
      <c r="F7" s="47">
        <v>37224382000147</v>
      </c>
      <c r="G7" s="48" t="s">
        <v>9</v>
      </c>
      <c r="H7" s="48" t="s">
        <v>89</v>
      </c>
      <c r="I7" s="45" t="s">
        <v>82</v>
      </c>
      <c r="J7" s="49">
        <v>50000</v>
      </c>
    </row>
    <row r="8" spans="1:10" x14ac:dyDescent="0.25">
      <c r="A8" s="138"/>
      <c r="B8" s="138"/>
      <c r="C8" s="149"/>
      <c r="D8" s="137" t="s">
        <v>39</v>
      </c>
      <c r="E8" s="46">
        <v>8131973448</v>
      </c>
      <c r="F8" s="47">
        <v>41879812000136</v>
      </c>
      <c r="G8" s="48" t="s">
        <v>41</v>
      </c>
      <c r="H8" s="48" t="s">
        <v>89</v>
      </c>
      <c r="I8" s="45" t="s">
        <v>82</v>
      </c>
      <c r="J8" s="49">
        <v>20030</v>
      </c>
    </row>
    <row r="9" spans="1:10" x14ac:dyDescent="0.25">
      <c r="A9" s="138"/>
      <c r="B9" s="138"/>
      <c r="C9" s="149"/>
      <c r="D9" s="138"/>
      <c r="E9" s="145">
        <v>8132990964</v>
      </c>
      <c r="F9" s="47">
        <v>40878491000192</v>
      </c>
      <c r="G9" s="48" t="s">
        <v>49</v>
      </c>
      <c r="H9" s="48" t="s">
        <v>89</v>
      </c>
      <c r="I9" s="45" t="s">
        <v>82</v>
      </c>
      <c r="J9" s="49">
        <v>225001</v>
      </c>
    </row>
    <row r="10" spans="1:10" x14ac:dyDescent="0.25">
      <c r="A10" s="138"/>
      <c r="B10" s="138"/>
      <c r="C10" s="149"/>
      <c r="D10" s="139"/>
      <c r="E10" s="146"/>
      <c r="F10" s="47">
        <v>41187695000140</v>
      </c>
      <c r="G10" s="48" t="s">
        <v>46</v>
      </c>
      <c r="H10" s="48" t="s">
        <v>89</v>
      </c>
      <c r="I10" s="45" t="s">
        <v>82</v>
      </c>
      <c r="J10" s="49">
        <v>120000</v>
      </c>
    </row>
    <row r="11" spans="1:10" x14ac:dyDescent="0.25">
      <c r="A11" s="138"/>
      <c r="B11" s="138"/>
      <c r="C11" s="149"/>
      <c r="D11" s="137" t="s">
        <v>1</v>
      </c>
      <c r="E11" s="46">
        <v>8333141217</v>
      </c>
      <c r="F11" s="47">
        <v>36220899000103</v>
      </c>
      <c r="G11" s="48" t="s">
        <v>63</v>
      </c>
      <c r="H11" s="48" t="s">
        <v>89</v>
      </c>
      <c r="I11" s="45" t="s">
        <v>82</v>
      </c>
      <c r="J11" s="49">
        <v>9300</v>
      </c>
    </row>
    <row r="12" spans="1:10" x14ac:dyDescent="0.25">
      <c r="A12" s="138"/>
      <c r="B12" s="138"/>
      <c r="C12" s="149"/>
      <c r="D12" s="138"/>
      <c r="E12" s="46">
        <v>8333141238</v>
      </c>
      <c r="F12" s="47">
        <v>33817496000140</v>
      </c>
      <c r="G12" s="48" t="s">
        <v>34</v>
      </c>
      <c r="H12" s="48" t="s">
        <v>89</v>
      </c>
      <c r="I12" s="45" t="s">
        <v>82</v>
      </c>
      <c r="J12" s="49">
        <v>988</v>
      </c>
    </row>
    <row r="13" spans="1:10" x14ac:dyDescent="0.25">
      <c r="A13" s="138"/>
      <c r="B13" s="138"/>
      <c r="C13" s="149"/>
      <c r="D13" s="138"/>
      <c r="E13" s="46">
        <v>8333141343</v>
      </c>
      <c r="F13" s="47">
        <v>33807301000180</v>
      </c>
      <c r="G13" s="48" t="s">
        <v>32</v>
      </c>
      <c r="H13" s="48" t="s">
        <v>89</v>
      </c>
      <c r="I13" s="45" t="s">
        <v>82</v>
      </c>
      <c r="J13" s="49">
        <v>999</v>
      </c>
    </row>
    <row r="14" spans="1:10" x14ac:dyDescent="0.25">
      <c r="A14" s="139"/>
      <c r="B14" s="139"/>
      <c r="C14" s="150"/>
      <c r="D14" s="139"/>
      <c r="E14" s="46">
        <v>8333144934</v>
      </c>
      <c r="F14" s="47">
        <v>33579847000121</v>
      </c>
      <c r="G14" s="48" t="s">
        <v>37</v>
      </c>
      <c r="H14" s="48" t="s">
        <v>89</v>
      </c>
      <c r="I14" s="45" t="s">
        <v>82</v>
      </c>
      <c r="J14" s="49">
        <v>970</v>
      </c>
    </row>
    <row r="15" spans="1:10" x14ac:dyDescent="0.25">
      <c r="A15" s="30" t="s">
        <v>127</v>
      </c>
      <c r="B15" s="34">
        <f t="shared" ref="B15:B19" si="0">J15</f>
        <v>260000</v>
      </c>
      <c r="C15" s="39">
        <f t="shared" ref="C15:C19" si="1">B15/$B$31</f>
        <v>1.5703232105668739E-2</v>
      </c>
      <c r="D15" s="30" t="s">
        <v>25</v>
      </c>
      <c r="E15" s="40">
        <v>1151991045</v>
      </c>
      <c r="F15" s="41">
        <v>38021621000124</v>
      </c>
      <c r="G15" s="38" t="s">
        <v>16</v>
      </c>
      <c r="H15" s="38" t="s">
        <v>96</v>
      </c>
      <c r="I15" s="30" t="s">
        <v>97</v>
      </c>
      <c r="J15" s="34">
        <v>260000</v>
      </c>
    </row>
    <row r="16" spans="1:10" x14ac:dyDescent="0.25">
      <c r="A16" s="30" t="s">
        <v>116</v>
      </c>
      <c r="B16" s="34">
        <f t="shared" si="0"/>
        <v>1000</v>
      </c>
      <c r="C16" s="39">
        <f t="shared" si="1"/>
        <v>6.0397046560264383E-5</v>
      </c>
      <c r="D16" s="30" t="s">
        <v>55</v>
      </c>
      <c r="E16" s="40">
        <v>1164161111</v>
      </c>
      <c r="F16" s="41">
        <v>47691243000187</v>
      </c>
      <c r="G16" s="38" t="s">
        <v>56</v>
      </c>
      <c r="H16" s="38" t="s">
        <v>119</v>
      </c>
      <c r="I16" s="30" t="s">
        <v>71</v>
      </c>
      <c r="J16" s="34">
        <v>1000</v>
      </c>
    </row>
    <row r="17" spans="1:10" x14ac:dyDescent="0.25">
      <c r="A17" s="30" t="s">
        <v>106</v>
      </c>
      <c r="B17" s="34">
        <f t="shared" si="0"/>
        <v>231</v>
      </c>
      <c r="C17" s="39">
        <f t="shared" si="1"/>
        <v>1.3951717755421073E-5</v>
      </c>
      <c r="D17" s="30" t="s">
        <v>39</v>
      </c>
      <c r="E17" s="40">
        <v>83998113484</v>
      </c>
      <c r="F17" s="41">
        <v>42032890000163</v>
      </c>
      <c r="G17" s="38" t="s">
        <v>102</v>
      </c>
      <c r="H17" s="38" t="s">
        <v>104</v>
      </c>
      <c r="I17" s="30" t="s">
        <v>105</v>
      </c>
      <c r="J17" s="34">
        <v>231</v>
      </c>
    </row>
    <row r="18" spans="1:10" x14ac:dyDescent="0.25">
      <c r="A18" s="30" t="s">
        <v>109</v>
      </c>
      <c r="B18" s="34">
        <f t="shared" si="0"/>
        <v>400030</v>
      </c>
      <c r="C18" s="39">
        <f t="shared" si="1"/>
        <v>2.4160630535502561E-2</v>
      </c>
      <c r="D18" s="30" t="s">
        <v>39</v>
      </c>
      <c r="E18" s="40">
        <v>8131973448</v>
      </c>
      <c r="F18" s="41">
        <v>37574453000131</v>
      </c>
      <c r="G18" s="38" t="s">
        <v>43</v>
      </c>
      <c r="H18" s="38" t="s">
        <v>89</v>
      </c>
      <c r="I18" s="30" t="s">
        <v>82</v>
      </c>
      <c r="J18" s="34">
        <v>400030</v>
      </c>
    </row>
    <row r="19" spans="1:10" x14ac:dyDescent="0.25">
      <c r="A19" s="30" t="s">
        <v>126</v>
      </c>
      <c r="B19" s="34">
        <f t="shared" si="0"/>
        <v>60000</v>
      </c>
      <c r="C19" s="39">
        <f t="shared" si="1"/>
        <v>3.6238227936158632E-3</v>
      </c>
      <c r="D19" s="30" t="s">
        <v>2</v>
      </c>
      <c r="E19" s="66">
        <v>1836341444</v>
      </c>
      <c r="F19" s="41">
        <v>31524746000128</v>
      </c>
      <c r="G19" s="38" t="s">
        <v>3</v>
      </c>
      <c r="H19" s="38" t="s">
        <v>70</v>
      </c>
      <c r="I19" s="30" t="s">
        <v>71</v>
      </c>
      <c r="J19" s="34">
        <v>60000</v>
      </c>
    </row>
    <row r="20" spans="1:10" x14ac:dyDescent="0.25">
      <c r="A20" s="137" t="s">
        <v>92</v>
      </c>
      <c r="B20" s="147">
        <f>SUM(J20:J26)</f>
        <v>12672330</v>
      </c>
      <c r="C20" s="148">
        <f>B20/$B$31</f>
        <v>0.76537130503703521</v>
      </c>
      <c r="D20" s="137" t="s">
        <v>11</v>
      </c>
      <c r="E20" s="46">
        <v>1123913137</v>
      </c>
      <c r="F20" s="47">
        <v>34139751000105</v>
      </c>
      <c r="G20" s="48" t="s">
        <v>3</v>
      </c>
      <c r="H20" s="48" t="s">
        <v>85</v>
      </c>
      <c r="I20" s="45" t="s">
        <v>71</v>
      </c>
      <c r="J20" s="49">
        <v>200000</v>
      </c>
    </row>
    <row r="21" spans="1:10" x14ac:dyDescent="0.25">
      <c r="A21" s="138"/>
      <c r="B21" s="138"/>
      <c r="C21" s="149"/>
      <c r="D21" s="139"/>
      <c r="E21" s="46">
        <v>1151991753</v>
      </c>
      <c r="F21" s="47">
        <v>37026518000104</v>
      </c>
      <c r="G21" s="48" t="s">
        <v>14</v>
      </c>
      <c r="H21" s="48" t="s">
        <v>85</v>
      </c>
      <c r="I21" s="45" t="s">
        <v>71</v>
      </c>
      <c r="J21" s="49">
        <v>1020000</v>
      </c>
    </row>
    <row r="22" spans="1:10" x14ac:dyDescent="0.25">
      <c r="A22" s="138"/>
      <c r="B22" s="138"/>
      <c r="C22" s="149"/>
      <c r="D22" s="45" t="s">
        <v>39</v>
      </c>
      <c r="E22" s="46">
        <v>8132990964</v>
      </c>
      <c r="F22" s="47">
        <v>36562083000150</v>
      </c>
      <c r="G22" s="48" t="s">
        <v>62</v>
      </c>
      <c r="H22" s="48" t="s">
        <v>85</v>
      </c>
      <c r="I22" s="45" t="s">
        <v>71</v>
      </c>
      <c r="J22" s="49">
        <v>400030</v>
      </c>
    </row>
    <row r="23" spans="1:10" x14ac:dyDescent="0.25">
      <c r="A23" s="138"/>
      <c r="B23" s="138"/>
      <c r="C23" s="149"/>
      <c r="D23" s="45" t="s">
        <v>23</v>
      </c>
      <c r="E23" s="46">
        <v>1151991045</v>
      </c>
      <c r="F23" s="47">
        <v>37548009000141</v>
      </c>
      <c r="G23" s="48" t="s">
        <v>94</v>
      </c>
      <c r="H23" s="48" t="s">
        <v>85</v>
      </c>
      <c r="I23" s="45" t="s">
        <v>71</v>
      </c>
      <c r="J23" s="49">
        <v>2000000</v>
      </c>
    </row>
    <row r="24" spans="1:10" x14ac:dyDescent="0.25">
      <c r="A24" s="138"/>
      <c r="B24" s="138"/>
      <c r="C24" s="149"/>
      <c r="D24" s="45" t="s">
        <v>21</v>
      </c>
      <c r="E24" s="74">
        <v>1151991045</v>
      </c>
      <c r="F24" s="47">
        <v>37695102000189</v>
      </c>
      <c r="G24" s="48" t="s">
        <v>93</v>
      </c>
      <c r="H24" s="48" t="s">
        <v>85</v>
      </c>
      <c r="I24" s="45" t="s">
        <v>71</v>
      </c>
      <c r="J24" s="49">
        <v>2300</v>
      </c>
    </row>
    <row r="25" spans="1:10" x14ac:dyDescent="0.25">
      <c r="A25" s="138"/>
      <c r="B25" s="138"/>
      <c r="C25" s="149"/>
      <c r="D25" s="45" t="s">
        <v>20</v>
      </c>
      <c r="E25" s="46">
        <v>1151991971</v>
      </c>
      <c r="F25" s="47">
        <v>36576985000145</v>
      </c>
      <c r="G25" s="48" t="s">
        <v>91</v>
      </c>
      <c r="H25" s="48" t="s">
        <v>85</v>
      </c>
      <c r="I25" s="45" t="s">
        <v>71</v>
      </c>
      <c r="J25" s="49">
        <v>50000</v>
      </c>
    </row>
    <row r="26" spans="1:10" x14ac:dyDescent="0.25">
      <c r="A26" s="139"/>
      <c r="B26" s="139"/>
      <c r="C26" s="150"/>
      <c r="D26" s="45" t="s">
        <v>18</v>
      </c>
      <c r="E26" s="46">
        <v>1151992024</v>
      </c>
      <c r="F26" s="47">
        <v>38189822000135</v>
      </c>
      <c r="G26" s="48" t="s">
        <v>19</v>
      </c>
      <c r="H26" s="48" t="s">
        <v>85</v>
      </c>
      <c r="I26" s="45" t="s">
        <v>71</v>
      </c>
      <c r="J26" s="49">
        <v>9000000</v>
      </c>
    </row>
    <row r="27" spans="1:10" x14ac:dyDescent="0.25">
      <c r="A27" s="45" t="s">
        <v>153</v>
      </c>
      <c r="B27" s="49">
        <f t="shared" ref="B27" si="2">J27</f>
        <v>2000000</v>
      </c>
      <c r="C27" s="56">
        <f t="shared" ref="C27" si="3">B27/$B$31</f>
        <v>0.12079409312052877</v>
      </c>
      <c r="D27" s="45" t="s">
        <v>11</v>
      </c>
      <c r="E27" s="46">
        <v>5135753937</v>
      </c>
      <c r="F27" s="47">
        <v>37176522000159</v>
      </c>
      <c r="G27" s="48" t="s">
        <v>13</v>
      </c>
      <c r="H27" s="48" t="s">
        <v>76</v>
      </c>
      <c r="I27" s="45" t="s">
        <v>77</v>
      </c>
      <c r="J27" s="49">
        <v>2000000</v>
      </c>
    </row>
    <row r="28" spans="1:10" x14ac:dyDescent="0.25">
      <c r="A28" s="140" t="s">
        <v>157</v>
      </c>
      <c r="B28" s="142">
        <f>SUM(J28:J29)</f>
        <v>543543</v>
      </c>
      <c r="C28" s="143">
        <f>B28/$B$31</f>
        <v>3.2828391878505787E-2</v>
      </c>
      <c r="D28" s="140" t="s">
        <v>39</v>
      </c>
      <c r="E28" s="40">
        <v>1151993926</v>
      </c>
      <c r="F28" s="41">
        <v>40193613000107</v>
      </c>
      <c r="G28" s="38" t="s">
        <v>45</v>
      </c>
      <c r="H28" s="38" t="s">
        <v>89</v>
      </c>
      <c r="I28" s="30" t="s">
        <v>82</v>
      </c>
      <c r="J28" s="34">
        <v>12343</v>
      </c>
    </row>
    <row r="29" spans="1:10" x14ac:dyDescent="0.25">
      <c r="A29" s="141"/>
      <c r="B29" s="141"/>
      <c r="C29" s="144"/>
      <c r="D29" s="141"/>
      <c r="E29" s="40">
        <v>8132990964</v>
      </c>
      <c r="F29" s="41">
        <v>39785232000138</v>
      </c>
      <c r="G29" s="38" t="s">
        <v>47</v>
      </c>
      <c r="H29" s="38" t="s">
        <v>89</v>
      </c>
      <c r="I29" s="30" t="s">
        <v>82</v>
      </c>
      <c r="J29" s="34">
        <v>531200</v>
      </c>
    </row>
    <row r="30" spans="1:10" x14ac:dyDescent="0.25">
      <c r="A30" s="30" t="s">
        <v>156</v>
      </c>
      <c r="B30" s="34">
        <f t="shared" ref="B30" si="4">J30</f>
        <v>103405</v>
      </c>
      <c r="C30" s="39">
        <f t="shared" ref="C30" si="5">B30/$B$31</f>
        <v>6.2453565995641384E-3</v>
      </c>
      <c r="D30" s="30" t="s">
        <v>112</v>
      </c>
      <c r="E30" s="40">
        <v>8132990964</v>
      </c>
      <c r="F30" s="41">
        <v>34271652000182</v>
      </c>
      <c r="G30" s="38" t="s">
        <v>111</v>
      </c>
      <c r="H30" s="38" t="s">
        <v>155</v>
      </c>
      <c r="I30" s="30" t="s">
        <v>82</v>
      </c>
      <c r="J30" s="34">
        <v>103405</v>
      </c>
    </row>
    <row r="31" spans="1:10" x14ac:dyDescent="0.25">
      <c r="A31" s="37" t="s">
        <v>128</v>
      </c>
      <c r="B31" s="43">
        <f>SUM(B2:B30)</f>
        <v>16557101</v>
      </c>
      <c r="C31" s="44">
        <f>SUM(C2:C30)</f>
        <v>1</v>
      </c>
      <c r="D31" s="132" t="s">
        <v>128</v>
      </c>
      <c r="E31" s="132"/>
      <c r="F31" s="132"/>
      <c r="G31" s="132"/>
      <c r="H31" s="132"/>
      <c r="I31" s="132"/>
      <c r="J31" s="43">
        <f>SUM(J2:J30)</f>
        <v>16557101</v>
      </c>
    </row>
  </sheetData>
  <mergeCells count="15">
    <mergeCell ref="A4:A14"/>
    <mergeCell ref="D8:D10"/>
    <mergeCell ref="D11:D14"/>
    <mergeCell ref="D31:I31"/>
    <mergeCell ref="A20:A26"/>
    <mergeCell ref="A28:A29"/>
    <mergeCell ref="D28:D29"/>
    <mergeCell ref="B28:B29"/>
    <mergeCell ref="C28:C29"/>
    <mergeCell ref="E9:E10"/>
    <mergeCell ref="D20:D21"/>
    <mergeCell ref="B4:B14"/>
    <mergeCell ref="C4:C14"/>
    <mergeCell ref="B20:B26"/>
    <mergeCell ref="C20:C2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ignoredErrors>
    <ignoredError sqref="B4 B28 B2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19F85-4D6F-482B-AF60-865BCDD3235C}">
  <dimension ref="A1:H32"/>
  <sheetViews>
    <sheetView showGridLines="0" topLeftCell="B1" workbookViewId="0">
      <selection activeCell="B1" sqref="B1"/>
    </sheetView>
  </sheetViews>
  <sheetFormatPr defaultRowHeight="15" x14ac:dyDescent="0.25"/>
  <cols>
    <col min="1" max="1" width="51.7109375" bestFit="1" customWidth="1"/>
    <col min="2" max="2" width="23" bestFit="1" customWidth="1"/>
    <col min="3" max="3" width="22" customWidth="1"/>
    <col min="4" max="7" width="5.7109375" bestFit="1" customWidth="1"/>
    <col min="8" max="8" width="16.85546875" bestFit="1" customWidth="1"/>
  </cols>
  <sheetData>
    <row r="1" spans="1:8" x14ac:dyDescent="0.25">
      <c r="A1" s="8" t="s">
        <v>138</v>
      </c>
    </row>
    <row r="2" spans="1:8" x14ac:dyDescent="0.25">
      <c r="A2" s="8" t="s">
        <v>29</v>
      </c>
      <c r="B2" s="8" t="s">
        <v>5</v>
      </c>
      <c r="C2" s="8" t="s">
        <v>7</v>
      </c>
      <c r="D2" s="8" t="s">
        <v>6</v>
      </c>
      <c r="E2" s="8" t="s">
        <v>64</v>
      </c>
      <c r="F2" s="8" t="s">
        <v>31</v>
      </c>
      <c r="G2" s="8" t="s">
        <v>61</v>
      </c>
      <c r="H2" t="s">
        <v>128</v>
      </c>
    </row>
    <row r="3" spans="1:8" x14ac:dyDescent="0.25">
      <c r="A3" t="s">
        <v>124</v>
      </c>
      <c r="B3" t="s">
        <v>0</v>
      </c>
      <c r="C3">
        <v>8333412919</v>
      </c>
      <c r="D3" s="10">
        <v>49473970000101</v>
      </c>
      <c r="E3" t="s">
        <v>121</v>
      </c>
      <c r="F3" t="s">
        <v>101</v>
      </c>
      <c r="G3" t="s">
        <v>82</v>
      </c>
      <c r="H3" s="28">
        <v>1302</v>
      </c>
    </row>
    <row r="4" spans="1:8" x14ac:dyDescent="0.25">
      <c r="A4" t="s">
        <v>115</v>
      </c>
      <c r="B4" t="s">
        <v>53</v>
      </c>
      <c r="C4">
        <v>8131970000</v>
      </c>
      <c r="D4" s="10">
        <v>45070642000103</v>
      </c>
      <c r="E4" t="s">
        <v>43</v>
      </c>
      <c r="F4" t="s">
        <v>101</v>
      </c>
      <c r="G4" t="s">
        <v>82</v>
      </c>
      <c r="H4" s="28">
        <v>39372</v>
      </c>
    </row>
    <row r="5" spans="1:8" x14ac:dyDescent="0.25">
      <c r="A5" t="s">
        <v>125</v>
      </c>
      <c r="B5" t="s">
        <v>27</v>
      </c>
      <c r="C5">
        <v>83999955023</v>
      </c>
      <c r="D5" s="10">
        <v>38272855000144</v>
      </c>
      <c r="E5" t="s">
        <v>98</v>
      </c>
      <c r="F5" t="s">
        <v>89</v>
      </c>
      <c r="G5" t="s">
        <v>82</v>
      </c>
      <c r="H5" s="28">
        <v>20000</v>
      </c>
    </row>
    <row r="6" spans="1:8" x14ac:dyDescent="0.25">
      <c r="B6" t="s">
        <v>50</v>
      </c>
      <c r="C6">
        <v>8333141231</v>
      </c>
      <c r="D6" s="10">
        <v>42487613000145</v>
      </c>
      <c r="E6" t="s">
        <v>51</v>
      </c>
      <c r="F6" t="s">
        <v>89</v>
      </c>
      <c r="G6" t="s">
        <v>82</v>
      </c>
      <c r="H6" s="28">
        <v>23000</v>
      </c>
    </row>
    <row r="7" spans="1:8" x14ac:dyDescent="0.25">
      <c r="B7" t="s">
        <v>11</v>
      </c>
      <c r="C7">
        <v>1151992692</v>
      </c>
      <c r="D7" s="10">
        <v>38189788000107</v>
      </c>
      <c r="E7" t="s">
        <v>16</v>
      </c>
      <c r="F7" t="s">
        <v>89</v>
      </c>
      <c r="G7" t="s">
        <v>82</v>
      </c>
      <c r="H7" s="28">
        <v>5600</v>
      </c>
    </row>
    <row r="8" spans="1:8" x14ac:dyDescent="0.25">
      <c r="B8" t="s">
        <v>81</v>
      </c>
      <c r="C8">
        <v>5135753937</v>
      </c>
      <c r="D8" s="10">
        <v>37224382000147</v>
      </c>
      <c r="E8" t="s">
        <v>9</v>
      </c>
      <c r="F8" t="s">
        <v>89</v>
      </c>
      <c r="G8" t="s">
        <v>82</v>
      </c>
      <c r="H8" s="28">
        <v>50000</v>
      </c>
    </row>
    <row r="9" spans="1:8" x14ac:dyDescent="0.25">
      <c r="B9" t="s">
        <v>39</v>
      </c>
      <c r="C9">
        <v>8131973448</v>
      </c>
      <c r="D9" s="10">
        <v>41879812000136</v>
      </c>
      <c r="E9" t="s">
        <v>41</v>
      </c>
      <c r="F9" t="s">
        <v>89</v>
      </c>
      <c r="G9" t="s">
        <v>82</v>
      </c>
      <c r="H9" s="28">
        <v>20030</v>
      </c>
    </row>
    <row r="10" spans="1:8" x14ac:dyDescent="0.25">
      <c r="C10">
        <v>8132990964</v>
      </c>
      <c r="D10" s="10">
        <v>40878491000192</v>
      </c>
      <c r="E10" t="s">
        <v>49</v>
      </c>
      <c r="F10" t="s">
        <v>89</v>
      </c>
      <c r="G10" t="s">
        <v>82</v>
      </c>
      <c r="H10" s="28">
        <v>225001</v>
      </c>
    </row>
    <row r="11" spans="1:8" x14ac:dyDescent="0.25">
      <c r="D11" s="10">
        <v>41187695000140</v>
      </c>
      <c r="E11" t="s">
        <v>46</v>
      </c>
      <c r="F11" t="s">
        <v>89</v>
      </c>
      <c r="G11" t="s">
        <v>82</v>
      </c>
      <c r="H11" s="28">
        <v>120000</v>
      </c>
    </row>
    <row r="12" spans="1:8" x14ac:dyDescent="0.25">
      <c r="B12" t="s">
        <v>1</v>
      </c>
      <c r="C12">
        <v>8333141217</v>
      </c>
      <c r="D12" s="10">
        <v>36220899000103</v>
      </c>
      <c r="E12" t="s">
        <v>63</v>
      </c>
      <c r="F12" t="s">
        <v>89</v>
      </c>
      <c r="G12" t="s">
        <v>82</v>
      </c>
      <c r="H12" s="28">
        <v>9300</v>
      </c>
    </row>
    <row r="13" spans="1:8" x14ac:dyDescent="0.25">
      <c r="C13">
        <v>8333141238</v>
      </c>
      <c r="D13" s="10">
        <v>33817496000140</v>
      </c>
      <c r="E13" t="s">
        <v>34</v>
      </c>
      <c r="F13" t="s">
        <v>89</v>
      </c>
      <c r="G13" t="s">
        <v>82</v>
      </c>
      <c r="H13" s="28">
        <v>988</v>
      </c>
    </row>
    <row r="14" spans="1:8" x14ac:dyDescent="0.25">
      <c r="C14">
        <v>8333141343</v>
      </c>
      <c r="D14" s="10">
        <v>33807301000180</v>
      </c>
      <c r="E14" t="s">
        <v>32</v>
      </c>
      <c r="F14" t="s">
        <v>89</v>
      </c>
      <c r="G14" t="s">
        <v>82</v>
      </c>
      <c r="H14" s="28">
        <v>999</v>
      </c>
    </row>
    <row r="15" spans="1:8" x14ac:dyDescent="0.25">
      <c r="C15">
        <v>8333144934</v>
      </c>
      <c r="D15" s="10">
        <v>33579847000121</v>
      </c>
      <c r="E15" t="s">
        <v>37</v>
      </c>
      <c r="F15" t="s">
        <v>89</v>
      </c>
      <c r="G15" t="s">
        <v>82</v>
      </c>
      <c r="H15" s="28">
        <v>970</v>
      </c>
    </row>
    <row r="16" spans="1:8" x14ac:dyDescent="0.25">
      <c r="A16" t="s">
        <v>127</v>
      </c>
      <c r="B16" t="s">
        <v>25</v>
      </c>
      <c r="C16">
        <v>1151991045</v>
      </c>
      <c r="D16" s="10">
        <v>38021621000124</v>
      </c>
      <c r="E16" t="s">
        <v>16</v>
      </c>
      <c r="F16" t="s">
        <v>96</v>
      </c>
      <c r="G16" t="s">
        <v>97</v>
      </c>
      <c r="H16" s="28">
        <v>260000</v>
      </c>
    </row>
    <row r="17" spans="1:8" x14ac:dyDescent="0.25">
      <c r="A17" t="s">
        <v>116</v>
      </c>
      <c r="B17" t="s">
        <v>55</v>
      </c>
      <c r="C17">
        <v>1164161111</v>
      </c>
      <c r="D17" s="10">
        <v>47691243000187</v>
      </c>
      <c r="E17" t="s">
        <v>56</v>
      </c>
      <c r="F17" t="s">
        <v>119</v>
      </c>
      <c r="G17" t="s">
        <v>71</v>
      </c>
      <c r="H17" s="28">
        <v>1000</v>
      </c>
    </row>
    <row r="18" spans="1:8" x14ac:dyDescent="0.25">
      <c r="A18" t="s">
        <v>106</v>
      </c>
      <c r="B18" t="s">
        <v>39</v>
      </c>
      <c r="C18">
        <v>83998113484</v>
      </c>
      <c r="D18" s="10">
        <v>42032890000163</v>
      </c>
      <c r="E18" t="s">
        <v>102</v>
      </c>
      <c r="F18" t="s">
        <v>104</v>
      </c>
      <c r="G18" t="s">
        <v>105</v>
      </c>
      <c r="H18" s="28">
        <v>231</v>
      </c>
    </row>
    <row r="19" spans="1:8" x14ac:dyDescent="0.25">
      <c r="A19" t="s">
        <v>109</v>
      </c>
      <c r="B19" t="s">
        <v>39</v>
      </c>
      <c r="C19">
        <v>8131973448</v>
      </c>
      <c r="D19" s="10">
        <v>37574453000131</v>
      </c>
      <c r="E19" t="s">
        <v>43</v>
      </c>
      <c r="F19" t="s">
        <v>89</v>
      </c>
      <c r="G19" t="s">
        <v>82</v>
      </c>
      <c r="H19" s="28">
        <v>400030</v>
      </c>
    </row>
    <row r="20" spans="1:8" x14ac:dyDescent="0.25">
      <c r="A20" t="s">
        <v>126</v>
      </c>
      <c r="B20" t="s">
        <v>2</v>
      </c>
      <c r="C20">
        <v>1836341444</v>
      </c>
      <c r="D20" s="10">
        <v>31524746000128</v>
      </c>
      <c r="E20" t="s">
        <v>3</v>
      </c>
      <c r="F20" t="s">
        <v>70</v>
      </c>
      <c r="G20" t="s">
        <v>71</v>
      </c>
      <c r="H20" s="28">
        <v>60000</v>
      </c>
    </row>
    <row r="21" spans="1:8" x14ac:dyDescent="0.25">
      <c r="A21" t="s">
        <v>92</v>
      </c>
      <c r="B21" t="s">
        <v>11</v>
      </c>
      <c r="C21">
        <v>1123913137</v>
      </c>
      <c r="D21" s="10">
        <v>34139751000105</v>
      </c>
      <c r="E21" t="s">
        <v>3</v>
      </c>
      <c r="F21" t="s">
        <v>85</v>
      </c>
      <c r="G21" t="s">
        <v>71</v>
      </c>
      <c r="H21" s="28">
        <v>200000</v>
      </c>
    </row>
    <row r="22" spans="1:8" x14ac:dyDescent="0.25">
      <c r="C22">
        <v>1151991753</v>
      </c>
      <c r="D22" s="10">
        <v>37026518000104</v>
      </c>
      <c r="E22" t="s">
        <v>14</v>
      </c>
      <c r="F22" t="s">
        <v>85</v>
      </c>
      <c r="G22" t="s">
        <v>71</v>
      </c>
      <c r="H22" s="28">
        <v>1020000</v>
      </c>
    </row>
    <row r="23" spans="1:8" x14ac:dyDescent="0.25">
      <c r="B23" t="s">
        <v>39</v>
      </c>
      <c r="C23">
        <v>8132990964</v>
      </c>
      <c r="D23" s="10">
        <v>36562083000150</v>
      </c>
      <c r="E23" t="s">
        <v>62</v>
      </c>
      <c r="F23" t="s">
        <v>85</v>
      </c>
      <c r="G23" t="s">
        <v>71</v>
      </c>
      <c r="H23" s="28">
        <v>400030</v>
      </c>
    </row>
    <row r="24" spans="1:8" x14ac:dyDescent="0.25">
      <c r="B24" t="s">
        <v>23</v>
      </c>
      <c r="C24">
        <v>1151991045</v>
      </c>
      <c r="D24" s="10">
        <v>37548009000141</v>
      </c>
      <c r="E24" t="s">
        <v>94</v>
      </c>
      <c r="F24" t="s">
        <v>85</v>
      </c>
      <c r="G24" t="s">
        <v>71</v>
      </c>
      <c r="H24" s="28">
        <v>2000000</v>
      </c>
    </row>
    <row r="25" spans="1:8" x14ac:dyDescent="0.25">
      <c r="B25" t="s">
        <v>21</v>
      </c>
      <c r="C25">
        <v>1151991045</v>
      </c>
      <c r="D25" s="10">
        <v>37695102000189</v>
      </c>
      <c r="E25" t="s">
        <v>93</v>
      </c>
      <c r="F25" t="s">
        <v>85</v>
      </c>
      <c r="G25" t="s">
        <v>71</v>
      </c>
      <c r="H25" s="28">
        <v>2300</v>
      </c>
    </row>
    <row r="26" spans="1:8" x14ac:dyDescent="0.25">
      <c r="B26" t="s">
        <v>20</v>
      </c>
      <c r="C26">
        <v>1151991971</v>
      </c>
      <c r="D26" s="10">
        <v>36576985000145</v>
      </c>
      <c r="E26" t="s">
        <v>91</v>
      </c>
      <c r="F26" t="s">
        <v>85</v>
      </c>
      <c r="G26" t="s">
        <v>71</v>
      </c>
      <c r="H26" s="28">
        <v>50000</v>
      </c>
    </row>
    <row r="27" spans="1:8" x14ac:dyDescent="0.25">
      <c r="B27" t="s">
        <v>18</v>
      </c>
      <c r="C27">
        <v>1151992024</v>
      </c>
      <c r="D27" s="10">
        <v>38189822000135</v>
      </c>
      <c r="E27" t="s">
        <v>19</v>
      </c>
      <c r="F27" t="s">
        <v>85</v>
      </c>
      <c r="G27" t="s">
        <v>71</v>
      </c>
      <c r="H27" s="28">
        <v>9000000</v>
      </c>
    </row>
    <row r="28" spans="1:8" x14ac:dyDescent="0.25">
      <c r="A28" t="s">
        <v>153</v>
      </c>
      <c r="B28" t="s">
        <v>11</v>
      </c>
      <c r="C28">
        <v>5135753937</v>
      </c>
      <c r="D28" s="10">
        <v>37176522000159</v>
      </c>
      <c r="E28" t="s">
        <v>13</v>
      </c>
      <c r="F28" t="s">
        <v>76</v>
      </c>
      <c r="G28" t="s">
        <v>77</v>
      </c>
      <c r="H28" s="28">
        <v>2000000</v>
      </c>
    </row>
    <row r="29" spans="1:8" x14ac:dyDescent="0.25">
      <c r="A29" t="s">
        <v>157</v>
      </c>
      <c r="B29" t="s">
        <v>39</v>
      </c>
      <c r="C29">
        <v>1151993926</v>
      </c>
      <c r="D29" s="10">
        <v>40193613000107</v>
      </c>
      <c r="E29" t="s">
        <v>45</v>
      </c>
      <c r="F29" t="s">
        <v>89</v>
      </c>
      <c r="G29" t="s">
        <v>82</v>
      </c>
      <c r="H29" s="28">
        <v>12343</v>
      </c>
    </row>
    <row r="30" spans="1:8" x14ac:dyDescent="0.25">
      <c r="C30">
        <v>8132990964</v>
      </c>
      <c r="D30" s="10">
        <v>39785232000138</v>
      </c>
      <c r="E30" t="s">
        <v>47</v>
      </c>
      <c r="F30" t="s">
        <v>89</v>
      </c>
      <c r="G30" t="s">
        <v>82</v>
      </c>
      <c r="H30" s="28">
        <v>531200</v>
      </c>
    </row>
    <row r="31" spans="1:8" x14ac:dyDescent="0.25">
      <c r="A31" t="s">
        <v>156</v>
      </c>
      <c r="B31" t="s">
        <v>112</v>
      </c>
      <c r="C31">
        <v>8132990964</v>
      </c>
      <c r="D31" s="10">
        <v>34271652000182</v>
      </c>
      <c r="E31" t="s">
        <v>111</v>
      </c>
      <c r="F31" t="s">
        <v>155</v>
      </c>
      <c r="G31" t="s">
        <v>82</v>
      </c>
      <c r="H31" s="28">
        <v>103405</v>
      </c>
    </row>
    <row r="32" spans="1:8" x14ac:dyDescent="0.25">
      <c r="A32" t="s">
        <v>137</v>
      </c>
      <c r="H32" s="28">
        <v>16557101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24F4D-AAD5-4BDD-9955-6ACD2E01D57C}">
  <dimension ref="A1:O33"/>
  <sheetViews>
    <sheetView showGridLines="0" tabSelected="1" workbookViewId="0">
      <pane xSplit="1" ySplit="1" topLeftCell="E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2.75" x14ac:dyDescent="0.2"/>
  <cols>
    <col min="1" max="1" width="18.7109375" style="3" customWidth="1"/>
    <col min="2" max="2" width="32.7109375" style="3" customWidth="1"/>
    <col min="3" max="4" width="30.7109375" style="3" customWidth="1"/>
    <col min="5" max="5" width="14.7109375" style="3" customWidth="1"/>
    <col min="6" max="7" width="8.7109375" style="3" customWidth="1"/>
    <col min="8" max="8" width="16.7109375" style="3" customWidth="1"/>
    <col min="9" max="9" width="44.7109375" style="3" customWidth="1"/>
    <col min="10" max="10" width="20.7109375" style="3" customWidth="1"/>
    <col min="11" max="11" width="18.7109375" style="3" customWidth="1"/>
    <col min="12" max="12" width="4.7109375" style="3" customWidth="1"/>
    <col min="13" max="14" width="10.7109375" style="3" customWidth="1"/>
    <col min="15" max="15" width="90.7109375" style="3" customWidth="1"/>
    <col min="16" max="16" width="16.5703125" style="3" bestFit="1" customWidth="1"/>
    <col min="17" max="16384" width="9.140625" style="3"/>
  </cols>
  <sheetData>
    <row r="1" spans="1:15" x14ac:dyDescent="0.2">
      <c r="A1" s="58" t="s">
        <v>6</v>
      </c>
      <c r="B1" s="58" t="s">
        <v>65</v>
      </c>
      <c r="C1" s="58" t="s">
        <v>64</v>
      </c>
      <c r="D1" s="58" t="s">
        <v>5</v>
      </c>
      <c r="E1" s="58" t="s">
        <v>7</v>
      </c>
      <c r="F1" s="58" t="s">
        <v>140</v>
      </c>
      <c r="G1" s="58" t="s">
        <v>73</v>
      </c>
      <c r="H1" s="58" t="s">
        <v>68</v>
      </c>
      <c r="I1" s="58" t="s">
        <v>29</v>
      </c>
      <c r="J1" s="58" t="s">
        <v>30</v>
      </c>
      <c r="K1" s="58" t="s">
        <v>31</v>
      </c>
      <c r="L1" s="58" t="s">
        <v>61</v>
      </c>
      <c r="M1" s="58" t="s">
        <v>72</v>
      </c>
      <c r="N1" s="58" t="s">
        <v>75</v>
      </c>
      <c r="O1" s="58" t="s">
        <v>78</v>
      </c>
    </row>
    <row r="2" spans="1:15" x14ac:dyDescent="0.2">
      <c r="A2" s="59">
        <v>31524746000128</v>
      </c>
      <c r="B2" s="60" t="s">
        <v>4</v>
      </c>
      <c r="C2" s="60" t="s">
        <v>3</v>
      </c>
      <c r="D2" s="60" t="s">
        <v>2</v>
      </c>
      <c r="E2" s="40">
        <v>1836341444</v>
      </c>
      <c r="F2" s="60" t="s">
        <v>66</v>
      </c>
      <c r="G2" s="60" t="s">
        <v>67</v>
      </c>
      <c r="H2" s="61">
        <v>60000</v>
      </c>
      <c r="I2" s="62" t="s">
        <v>126</v>
      </c>
      <c r="J2" s="62" t="s">
        <v>69</v>
      </c>
      <c r="K2" s="62" t="s">
        <v>70</v>
      </c>
      <c r="L2" s="60" t="s">
        <v>71</v>
      </c>
      <c r="M2" s="63">
        <v>16204070</v>
      </c>
      <c r="N2" s="64">
        <v>43360</v>
      </c>
      <c r="O2" s="62" t="s">
        <v>79</v>
      </c>
    </row>
    <row r="3" spans="1:15" x14ac:dyDescent="0.2">
      <c r="A3" s="59">
        <v>37176522000159</v>
      </c>
      <c r="B3" s="60" t="s">
        <v>8</v>
      </c>
      <c r="C3" s="60" t="s">
        <v>13</v>
      </c>
      <c r="D3" s="60" t="s">
        <v>11</v>
      </c>
      <c r="E3" s="40">
        <v>5135753937</v>
      </c>
      <c r="F3" s="60" t="s">
        <v>66</v>
      </c>
      <c r="G3" s="60" t="s">
        <v>74</v>
      </c>
      <c r="H3" s="61">
        <v>2000000</v>
      </c>
      <c r="I3" s="65" t="s">
        <v>153</v>
      </c>
      <c r="J3" s="62" t="s">
        <v>80</v>
      </c>
      <c r="K3" s="62" t="s">
        <v>76</v>
      </c>
      <c r="L3" s="60" t="s">
        <v>77</v>
      </c>
      <c r="M3" s="63">
        <v>96745970</v>
      </c>
      <c r="N3" s="64">
        <v>43970</v>
      </c>
      <c r="O3" s="62" t="s">
        <v>87</v>
      </c>
    </row>
    <row r="4" spans="1:15" x14ac:dyDescent="0.2">
      <c r="A4" s="59">
        <v>37224382000147</v>
      </c>
      <c r="B4" s="60" t="s">
        <v>10</v>
      </c>
      <c r="C4" s="60" t="s">
        <v>9</v>
      </c>
      <c r="D4" s="60" t="s">
        <v>81</v>
      </c>
      <c r="E4" s="40">
        <v>5135753937</v>
      </c>
      <c r="F4" s="60" t="s">
        <v>66</v>
      </c>
      <c r="G4" s="60" t="s">
        <v>74</v>
      </c>
      <c r="H4" s="61">
        <v>50000</v>
      </c>
      <c r="I4" s="62" t="s">
        <v>125</v>
      </c>
      <c r="J4" s="62" t="s">
        <v>88</v>
      </c>
      <c r="K4" s="62" t="s">
        <v>89</v>
      </c>
      <c r="L4" s="60" t="s">
        <v>82</v>
      </c>
      <c r="M4" s="63">
        <v>58441000</v>
      </c>
      <c r="N4" s="64">
        <v>43976</v>
      </c>
      <c r="O4" s="62" t="s">
        <v>87</v>
      </c>
    </row>
    <row r="5" spans="1:15" x14ac:dyDescent="0.2">
      <c r="A5" s="59">
        <v>34139751000105</v>
      </c>
      <c r="B5" s="60" t="s">
        <v>12</v>
      </c>
      <c r="C5" s="60" t="s">
        <v>3</v>
      </c>
      <c r="D5" s="60" t="s">
        <v>11</v>
      </c>
      <c r="E5" s="40">
        <v>1123913137</v>
      </c>
      <c r="F5" s="60" t="s">
        <v>86</v>
      </c>
      <c r="G5" s="60" t="s">
        <v>83</v>
      </c>
      <c r="H5" s="61">
        <v>200000</v>
      </c>
      <c r="I5" s="62" t="s">
        <v>92</v>
      </c>
      <c r="J5" s="62" t="s">
        <v>90</v>
      </c>
      <c r="K5" s="62" t="s">
        <v>85</v>
      </c>
      <c r="L5" s="60" t="s">
        <v>71</v>
      </c>
      <c r="M5" s="63">
        <v>6144025</v>
      </c>
      <c r="N5" s="64">
        <v>43654</v>
      </c>
      <c r="O5" s="62" t="s">
        <v>84</v>
      </c>
    </row>
    <row r="6" spans="1:15" x14ac:dyDescent="0.2">
      <c r="A6" s="59">
        <v>37026518000104</v>
      </c>
      <c r="B6" s="60" t="s">
        <v>15</v>
      </c>
      <c r="C6" s="60" t="s">
        <v>14</v>
      </c>
      <c r="D6" s="60" t="s">
        <v>11</v>
      </c>
      <c r="E6" s="40">
        <v>1151991753</v>
      </c>
      <c r="F6" s="60" t="s">
        <v>66</v>
      </c>
      <c r="G6" s="60" t="s">
        <v>74</v>
      </c>
      <c r="H6" s="61">
        <v>1020000</v>
      </c>
      <c r="I6" s="62" t="s">
        <v>92</v>
      </c>
      <c r="J6" s="62" t="s">
        <v>90</v>
      </c>
      <c r="K6" s="62" t="s">
        <v>85</v>
      </c>
      <c r="L6" s="60" t="s">
        <v>71</v>
      </c>
      <c r="M6" s="63">
        <v>6144025</v>
      </c>
      <c r="N6" s="64">
        <v>43950</v>
      </c>
      <c r="O6" s="62" t="s">
        <v>87</v>
      </c>
    </row>
    <row r="7" spans="1:15" x14ac:dyDescent="0.2">
      <c r="A7" s="59">
        <v>38189788000107</v>
      </c>
      <c r="B7" s="60" t="s">
        <v>17</v>
      </c>
      <c r="C7" s="60" t="s">
        <v>16</v>
      </c>
      <c r="D7" s="60" t="s">
        <v>11</v>
      </c>
      <c r="E7" s="40">
        <v>1151992692</v>
      </c>
      <c r="F7" s="60" t="s">
        <v>66</v>
      </c>
      <c r="G7" s="60" t="s">
        <v>74</v>
      </c>
      <c r="H7" s="61">
        <v>5600</v>
      </c>
      <c r="I7" s="62" t="s">
        <v>125</v>
      </c>
      <c r="J7" s="62" t="s">
        <v>88</v>
      </c>
      <c r="K7" s="62" t="s">
        <v>89</v>
      </c>
      <c r="L7" s="60" t="s">
        <v>82</v>
      </c>
      <c r="M7" s="63">
        <v>58441000</v>
      </c>
      <c r="N7" s="64">
        <v>44065</v>
      </c>
      <c r="O7" s="62" t="s">
        <v>87</v>
      </c>
    </row>
    <row r="8" spans="1:15" x14ac:dyDescent="0.2">
      <c r="A8" s="59">
        <v>38189822000135</v>
      </c>
      <c r="B8" s="60" t="s">
        <v>12</v>
      </c>
      <c r="C8" s="60" t="s">
        <v>19</v>
      </c>
      <c r="D8" s="60" t="s">
        <v>18</v>
      </c>
      <c r="E8" s="40">
        <v>1151992024</v>
      </c>
      <c r="F8" s="60" t="s">
        <v>66</v>
      </c>
      <c r="G8" s="60" t="s">
        <v>67</v>
      </c>
      <c r="H8" s="61">
        <v>9000000</v>
      </c>
      <c r="I8" s="62" t="s">
        <v>92</v>
      </c>
      <c r="J8" s="62" t="s">
        <v>90</v>
      </c>
      <c r="K8" s="62" t="s">
        <v>85</v>
      </c>
      <c r="L8" s="60" t="s">
        <v>71</v>
      </c>
      <c r="M8" s="63">
        <v>6144025</v>
      </c>
      <c r="N8" s="64">
        <v>44065</v>
      </c>
      <c r="O8" s="62" t="s">
        <v>87</v>
      </c>
    </row>
    <row r="9" spans="1:15" x14ac:dyDescent="0.2">
      <c r="A9" s="59">
        <v>36576985000145</v>
      </c>
      <c r="B9" s="60" t="s">
        <v>57</v>
      </c>
      <c r="C9" s="60" t="s">
        <v>91</v>
      </c>
      <c r="D9" s="60" t="s">
        <v>20</v>
      </c>
      <c r="E9" s="40">
        <v>1151991971</v>
      </c>
      <c r="F9" s="60" t="s">
        <v>66</v>
      </c>
      <c r="G9" s="60" t="s">
        <v>67</v>
      </c>
      <c r="H9" s="61">
        <v>50000</v>
      </c>
      <c r="I9" s="62" t="s">
        <v>92</v>
      </c>
      <c r="J9" s="62" t="s">
        <v>90</v>
      </c>
      <c r="K9" s="62" t="s">
        <v>85</v>
      </c>
      <c r="L9" s="60" t="s">
        <v>71</v>
      </c>
      <c r="M9" s="63">
        <v>6144025</v>
      </c>
      <c r="N9" s="64">
        <v>43896</v>
      </c>
      <c r="O9" s="62" t="s">
        <v>87</v>
      </c>
    </row>
    <row r="10" spans="1:15" x14ac:dyDescent="0.2">
      <c r="A10" s="59">
        <v>37695102000189</v>
      </c>
      <c r="B10" s="60" t="s">
        <v>22</v>
      </c>
      <c r="C10" s="60" t="s">
        <v>93</v>
      </c>
      <c r="D10" s="60" t="s">
        <v>21</v>
      </c>
      <c r="E10" s="40">
        <v>1151991045</v>
      </c>
      <c r="F10" s="60" t="s">
        <v>66</v>
      </c>
      <c r="G10" s="60" t="s">
        <v>67</v>
      </c>
      <c r="H10" s="61">
        <v>2300</v>
      </c>
      <c r="I10" s="62" t="s">
        <v>92</v>
      </c>
      <c r="J10" s="62" t="s">
        <v>90</v>
      </c>
      <c r="K10" s="62" t="s">
        <v>85</v>
      </c>
      <c r="L10" s="60" t="s">
        <v>71</v>
      </c>
      <c r="M10" s="63">
        <v>6144025</v>
      </c>
      <c r="N10" s="64">
        <v>44025</v>
      </c>
      <c r="O10" s="62" t="s">
        <v>87</v>
      </c>
    </row>
    <row r="11" spans="1:15" x14ac:dyDescent="0.2">
      <c r="A11" s="59">
        <v>37548009000141</v>
      </c>
      <c r="B11" s="60" t="s">
        <v>24</v>
      </c>
      <c r="C11" s="60" t="s">
        <v>94</v>
      </c>
      <c r="D11" s="60" t="s">
        <v>23</v>
      </c>
      <c r="E11" s="40">
        <v>1151991045</v>
      </c>
      <c r="F11" s="60" t="s">
        <v>66</v>
      </c>
      <c r="G11" s="60" t="s">
        <v>67</v>
      </c>
      <c r="H11" s="61">
        <v>2000000</v>
      </c>
      <c r="I11" s="62" t="s">
        <v>92</v>
      </c>
      <c r="J11" s="62" t="s">
        <v>90</v>
      </c>
      <c r="K11" s="62" t="s">
        <v>85</v>
      </c>
      <c r="L11" s="60" t="s">
        <v>71</v>
      </c>
      <c r="M11" s="63">
        <v>6144025</v>
      </c>
      <c r="N11" s="64">
        <v>44009</v>
      </c>
      <c r="O11" s="62" t="s">
        <v>87</v>
      </c>
    </row>
    <row r="12" spans="1:15" x14ac:dyDescent="0.2">
      <c r="A12" s="59">
        <v>38021621000124</v>
      </c>
      <c r="B12" s="60" t="s">
        <v>26</v>
      </c>
      <c r="C12" s="60" t="s">
        <v>16</v>
      </c>
      <c r="D12" s="60" t="s">
        <v>25</v>
      </c>
      <c r="E12" s="40">
        <v>1151991045</v>
      </c>
      <c r="F12" s="60" t="s">
        <v>66</v>
      </c>
      <c r="G12" s="60" t="s">
        <v>67</v>
      </c>
      <c r="H12" s="61">
        <v>260000</v>
      </c>
      <c r="I12" s="62" t="s">
        <v>127</v>
      </c>
      <c r="J12" s="62" t="s">
        <v>95</v>
      </c>
      <c r="K12" s="62" t="s">
        <v>96</v>
      </c>
      <c r="L12" s="60" t="s">
        <v>97</v>
      </c>
      <c r="M12" s="63">
        <v>36420000</v>
      </c>
      <c r="N12" s="64">
        <v>44052</v>
      </c>
      <c r="O12" s="62" t="s">
        <v>87</v>
      </c>
    </row>
    <row r="13" spans="1:15" x14ac:dyDescent="0.2">
      <c r="A13" s="59">
        <v>38272855000144</v>
      </c>
      <c r="B13" s="60" t="s">
        <v>28</v>
      </c>
      <c r="C13" s="60" t="s">
        <v>98</v>
      </c>
      <c r="D13" s="60" t="s">
        <v>27</v>
      </c>
      <c r="E13" s="66">
        <v>83999955023</v>
      </c>
      <c r="F13" s="60" t="s">
        <v>66</v>
      </c>
      <c r="G13" s="60" t="s">
        <v>67</v>
      </c>
      <c r="H13" s="61">
        <v>20000</v>
      </c>
      <c r="I13" s="62" t="s">
        <v>125</v>
      </c>
      <c r="J13" s="62" t="s">
        <v>88</v>
      </c>
      <c r="K13" s="62" t="s">
        <v>89</v>
      </c>
      <c r="L13" s="60" t="s">
        <v>82</v>
      </c>
      <c r="M13" s="63">
        <v>58441000</v>
      </c>
      <c r="N13" s="64">
        <v>44072</v>
      </c>
      <c r="O13" s="62" t="s">
        <v>99</v>
      </c>
    </row>
    <row r="14" spans="1:15" x14ac:dyDescent="0.2">
      <c r="A14" s="59">
        <v>33807301000180</v>
      </c>
      <c r="B14" s="60" t="s">
        <v>33</v>
      </c>
      <c r="C14" s="60" t="s">
        <v>32</v>
      </c>
      <c r="D14" s="60" t="s">
        <v>1</v>
      </c>
      <c r="E14" s="40">
        <v>8333141343</v>
      </c>
      <c r="F14" s="60" t="s">
        <v>66</v>
      </c>
      <c r="G14" s="60" t="s">
        <v>83</v>
      </c>
      <c r="H14" s="61">
        <v>999</v>
      </c>
      <c r="I14" s="62" t="s">
        <v>125</v>
      </c>
      <c r="J14" s="62" t="s">
        <v>88</v>
      </c>
      <c r="K14" s="62" t="s">
        <v>89</v>
      </c>
      <c r="L14" s="60" t="s">
        <v>82</v>
      </c>
      <c r="M14" s="63">
        <v>58441000</v>
      </c>
      <c r="N14" s="64">
        <v>43619</v>
      </c>
      <c r="O14" s="62" t="s">
        <v>100</v>
      </c>
    </row>
    <row r="15" spans="1:15" x14ac:dyDescent="0.2">
      <c r="A15" s="59">
        <v>33817496000140</v>
      </c>
      <c r="B15" s="60" t="s">
        <v>35</v>
      </c>
      <c r="C15" s="60" t="s">
        <v>34</v>
      </c>
      <c r="D15" s="60" t="s">
        <v>1</v>
      </c>
      <c r="E15" s="40">
        <v>8333141238</v>
      </c>
      <c r="F15" s="60" t="s">
        <v>66</v>
      </c>
      <c r="G15" s="60" t="s">
        <v>74</v>
      </c>
      <c r="H15" s="61">
        <v>988</v>
      </c>
      <c r="I15" s="62" t="s">
        <v>125</v>
      </c>
      <c r="J15" s="62" t="s">
        <v>88</v>
      </c>
      <c r="K15" s="62" t="s">
        <v>89</v>
      </c>
      <c r="L15" s="60" t="s">
        <v>82</v>
      </c>
      <c r="M15" s="63">
        <v>58441000</v>
      </c>
      <c r="N15" s="64">
        <v>43620</v>
      </c>
      <c r="O15" s="62" t="s">
        <v>100</v>
      </c>
    </row>
    <row r="16" spans="1:15" x14ac:dyDescent="0.2">
      <c r="A16" s="59">
        <v>36220899000103</v>
      </c>
      <c r="B16" s="60" t="s">
        <v>36</v>
      </c>
      <c r="C16" s="60" t="s">
        <v>63</v>
      </c>
      <c r="D16" s="60" t="s">
        <v>1</v>
      </c>
      <c r="E16" s="40">
        <v>8333141217</v>
      </c>
      <c r="F16" s="60" t="s">
        <v>66</v>
      </c>
      <c r="G16" s="60" t="s">
        <v>83</v>
      </c>
      <c r="H16" s="61">
        <v>9300</v>
      </c>
      <c r="I16" s="62" t="s">
        <v>125</v>
      </c>
      <c r="J16" s="62" t="s">
        <v>88</v>
      </c>
      <c r="K16" s="62" t="s">
        <v>89</v>
      </c>
      <c r="L16" s="60" t="s">
        <v>82</v>
      </c>
      <c r="M16" s="63">
        <v>58441000</v>
      </c>
      <c r="N16" s="64">
        <v>43863</v>
      </c>
      <c r="O16" s="62" t="s">
        <v>87</v>
      </c>
    </row>
    <row r="17" spans="1:15" x14ac:dyDescent="0.2">
      <c r="A17" s="59">
        <v>33579847000121</v>
      </c>
      <c r="B17" s="60" t="s">
        <v>38</v>
      </c>
      <c r="C17" s="60" t="s">
        <v>37</v>
      </c>
      <c r="D17" s="60" t="s">
        <v>1</v>
      </c>
      <c r="E17" s="40">
        <v>8333144934</v>
      </c>
      <c r="F17" s="60" t="s">
        <v>66</v>
      </c>
      <c r="G17" s="60" t="s">
        <v>74</v>
      </c>
      <c r="H17" s="61">
        <v>970</v>
      </c>
      <c r="I17" s="62" t="s">
        <v>125</v>
      </c>
      <c r="J17" s="62" t="s">
        <v>88</v>
      </c>
      <c r="K17" s="62" t="s">
        <v>89</v>
      </c>
      <c r="L17" s="60" t="s">
        <v>82</v>
      </c>
      <c r="M17" s="63">
        <v>58441000</v>
      </c>
      <c r="N17" s="64">
        <v>43594</v>
      </c>
      <c r="O17" s="67" t="s">
        <v>113</v>
      </c>
    </row>
    <row r="18" spans="1:15" x14ac:dyDescent="0.2">
      <c r="A18" s="59">
        <v>42032890000163</v>
      </c>
      <c r="B18" s="60" t="s">
        <v>40</v>
      </c>
      <c r="C18" s="60" t="s">
        <v>102</v>
      </c>
      <c r="D18" s="60" t="s">
        <v>39</v>
      </c>
      <c r="E18" s="66">
        <v>83998113484</v>
      </c>
      <c r="F18" s="60" t="s">
        <v>66</v>
      </c>
      <c r="G18" s="60" t="s">
        <v>67</v>
      </c>
      <c r="H18" s="61">
        <v>231</v>
      </c>
      <c r="I18" s="62" t="s">
        <v>106</v>
      </c>
      <c r="J18" s="62" t="s">
        <v>107</v>
      </c>
      <c r="K18" s="62" t="s">
        <v>104</v>
      </c>
      <c r="L18" s="60" t="s">
        <v>105</v>
      </c>
      <c r="M18" s="63">
        <v>75063200</v>
      </c>
      <c r="N18" s="64">
        <v>44336</v>
      </c>
      <c r="O18" s="62" t="s">
        <v>103</v>
      </c>
    </row>
    <row r="19" spans="1:15" x14ac:dyDescent="0.2">
      <c r="A19" s="59">
        <v>41879812000136</v>
      </c>
      <c r="B19" s="60" t="s">
        <v>42</v>
      </c>
      <c r="C19" s="60" t="s">
        <v>41</v>
      </c>
      <c r="D19" s="60" t="s">
        <v>39</v>
      </c>
      <c r="E19" s="40">
        <v>8131973448</v>
      </c>
      <c r="F19" s="60" t="s">
        <v>66</v>
      </c>
      <c r="G19" s="60" t="s">
        <v>67</v>
      </c>
      <c r="H19" s="61">
        <v>20030</v>
      </c>
      <c r="I19" s="62" t="s">
        <v>125</v>
      </c>
      <c r="J19" s="62" t="s">
        <v>88</v>
      </c>
      <c r="K19" s="62" t="s">
        <v>89</v>
      </c>
      <c r="L19" s="60" t="s">
        <v>82</v>
      </c>
      <c r="M19" s="63">
        <v>58441000</v>
      </c>
      <c r="N19" s="64">
        <v>44326</v>
      </c>
      <c r="O19" s="62" t="s">
        <v>87</v>
      </c>
    </row>
    <row r="20" spans="1:15" x14ac:dyDescent="0.2">
      <c r="A20" s="59">
        <v>37574453000131</v>
      </c>
      <c r="B20" s="60" t="s">
        <v>44</v>
      </c>
      <c r="C20" s="60" t="s">
        <v>43</v>
      </c>
      <c r="D20" s="60" t="s">
        <v>39</v>
      </c>
      <c r="E20" s="40">
        <v>8131973448</v>
      </c>
      <c r="F20" s="60" t="s">
        <v>66</v>
      </c>
      <c r="G20" s="60" t="s">
        <v>67</v>
      </c>
      <c r="H20" s="61">
        <v>400030</v>
      </c>
      <c r="I20" s="62" t="s">
        <v>109</v>
      </c>
      <c r="J20" s="62" t="s">
        <v>110</v>
      </c>
      <c r="K20" s="62" t="s">
        <v>89</v>
      </c>
      <c r="L20" s="60" t="s">
        <v>82</v>
      </c>
      <c r="M20" s="63">
        <v>58414120</v>
      </c>
      <c r="N20" s="64">
        <v>44012</v>
      </c>
      <c r="O20" s="62" t="s">
        <v>87</v>
      </c>
    </row>
    <row r="21" spans="1:15" x14ac:dyDescent="0.2">
      <c r="A21" s="59">
        <v>40193613000107</v>
      </c>
      <c r="B21" s="60" t="s">
        <v>58</v>
      </c>
      <c r="C21" s="60" t="s">
        <v>45</v>
      </c>
      <c r="D21" s="60" t="s">
        <v>39</v>
      </c>
      <c r="E21" s="40">
        <v>1151993926</v>
      </c>
      <c r="F21" s="60" t="s">
        <v>66</v>
      </c>
      <c r="G21" s="60" t="s">
        <v>67</v>
      </c>
      <c r="H21" s="61">
        <v>12343</v>
      </c>
      <c r="I21" s="62" t="s">
        <v>157</v>
      </c>
      <c r="J21" s="62" t="s">
        <v>88</v>
      </c>
      <c r="K21" s="62" t="s">
        <v>89</v>
      </c>
      <c r="L21" s="60" t="s">
        <v>82</v>
      </c>
      <c r="M21" s="63">
        <v>58441000</v>
      </c>
      <c r="N21" s="64">
        <v>44188</v>
      </c>
      <c r="O21" s="62" t="s">
        <v>87</v>
      </c>
    </row>
    <row r="22" spans="1:15" x14ac:dyDescent="0.2">
      <c r="A22" s="59">
        <v>36562083000150</v>
      </c>
      <c r="B22" s="60" t="s">
        <v>59</v>
      </c>
      <c r="C22" s="60" t="s">
        <v>62</v>
      </c>
      <c r="D22" s="60" t="s">
        <v>39</v>
      </c>
      <c r="E22" s="40">
        <v>8132990964</v>
      </c>
      <c r="F22" s="60" t="s">
        <v>66</v>
      </c>
      <c r="G22" s="60" t="s">
        <v>83</v>
      </c>
      <c r="H22" s="61">
        <v>400030</v>
      </c>
      <c r="I22" s="62" t="s">
        <v>92</v>
      </c>
      <c r="J22" s="62" t="s">
        <v>90</v>
      </c>
      <c r="K22" s="62" t="s">
        <v>85</v>
      </c>
      <c r="L22" s="60" t="s">
        <v>71</v>
      </c>
      <c r="M22" s="63">
        <v>6144025</v>
      </c>
      <c r="N22" s="64">
        <v>43895</v>
      </c>
      <c r="O22" s="62" t="s">
        <v>87</v>
      </c>
    </row>
    <row r="23" spans="1:15" x14ac:dyDescent="0.2">
      <c r="A23" s="59">
        <v>41187695000140</v>
      </c>
      <c r="B23" s="60" t="s">
        <v>40</v>
      </c>
      <c r="C23" s="60" t="s">
        <v>46</v>
      </c>
      <c r="D23" s="60" t="s">
        <v>39</v>
      </c>
      <c r="E23" s="40">
        <v>8132990964</v>
      </c>
      <c r="F23" s="60" t="s">
        <v>66</v>
      </c>
      <c r="G23" s="60" t="s">
        <v>83</v>
      </c>
      <c r="H23" s="61">
        <v>120000</v>
      </c>
      <c r="I23" s="62" t="s">
        <v>125</v>
      </c>
      <c r="J23" s="62" t="s">
        <v>88</v>
      </c>
      <c r="K23" s="62" t="s">
        <v>89</v>
      </c>
      <c r="L23" s="60" t="s">
        <v>82</v>
      </c>
      <c r="M23" s="63">
        <v>58441000</v>
      </c>
      <c r="N23" s="64">
        <v>44267</v>
      </c>
      <c r="O23" s="62" t="s">
        <v>87</v>
      </c>
    </row>
    <row r="24" spans="1:15" x14ac:dyDescent="0.2">
      <c r="A24" s="59">
        <v>39785232000138</v>
      </c>
      <c r="B24" s="60" t="s">
        <v>48</v>
      </c>
      <c r="C24" s="60" t="s">
        <v>47</v>
      </c>
      <c r="D24" s="60" t="s">
        <v>39</v>
      </c>
      <c r="E24" s="40">
        <v>8132990964</v>
      </c>
      <c r="F24" s="60" t="s">
        <v>66</v>
      </c>
      <c r="G24" s="60" t="s">
        <v>83</v>
      </c>
      <c r="H24" s="61">
        <v>531200</v>
      </c>
      <c r="I24" s="62" t="s">
        <v>157</v>
      </c>
      <c r="J24" s="62" t="s">
        <v>88</v>
      </c>
      <c r="K24" s="62" t="s">
        <v>89</v>
      </c>
      <c r="L24" s="60" t="s">
        <v>82</v>
      </c>
      <c r="M24" s="63">
        <v>58441000</v>
      </c>
      <c r="N24" s="64">
        <v>44149</v>
      </c>
      <c r="O24" s="62" t="s">
        <v>87</v>
      </c>
    </row>
    <row r="25" spans="1:15" x14ac:dyDescent="0.2">
      <c r="A25" s="59">
        <v>40878491000192</v>
      </c>
      <c r="B25" s="60" t="s">
        <v>60</v>
      </c>
      <c r="C25" s="60" t="s">
        <v>49</v>
      </c>
      <c r="D25" s="60" t="s">
        <v>39</v>
      </c>
      <c r="E25" s="40">
        <v>8132990964</v>
      </c>
      <c r="F25" s="60" t="s">
        <v>66</v>
      </c>
      <c r="G25" s="60" t="s">
        <v>67</v>
      </c>
      <c r="H25" s="61">
        <v>225001</v>
      </c>
      <c r="I25" s="62" t="s">
        <v>125</v>
      </c>
      <c r="J25" s="62" t="s">
        <v>88</v>
      </c>
      <c r="K25" s="62" t="s">
        <v>89</v>
      </c>
      <c r="L25" s="60" t="s">
        <v>82</v>
      </c>
      <c r="M25" s="63">
        <v>58441000</v>
      </c>
      <c r="N25" s="64">
        <v>44244</v>
      </c>
      <c r="O25" s="62" t="s">
        <v>87</v>
      </c>
    </row>
    <row r="26" spans="1:15" x14ac:dyDescent="0.2">
      <c r="A26" s="59">
        <v>42487613000145</v>
      </c>
      <c r="B26" s="60" t="s">
        <v>59</v>
      </c>
      <c r="C26" s="60" t="s">
        <v>51</v>
      </c>
      <c r="D26" s="60" t="s">
        <v>50</v>
      </c>
      <c r="E26" s="40">
        <v>8333141231</v>
      </c>
      <c r="F26" s="60" t="s">
        <v>66</v>
      </c>
      <c r="G26" s="60" t="s">
        <v>67</v>
      </c>
      <c r="H26" s="61">
        <v>23000</v>
      </c>
      <c r="I26" s="62" t="s">
        <v>125</v>
      </c>
      <c r="J26" s="62" t="s">
        <v>88</v>
      </c>
      <c r="K26" s="62" t="s">
        <v>89</v>
      </c>
      <c r="L26" s="60" t="s">
        <v>82</v>
      </c>
      <c r="M26" s="63">
        <v>58441000</v>
      </c>
      <c r="N26" s="64">
        <v>44374</v>
      </c>
      <c r="O26" s="62" t="s">
        <v>87</v>
      </c>
    </row>
    <row r="27" spans="1:15" x14ac:dyDescent="0.2">
      <c r="A27" s="59">
        <v>34271652000182</v>
      </c>
      <c r="B27" s="60" t="s">
        <v>52</v>
      </c>
      <c r="C27" s="60" t="s">
        <v>111</v>
      </c>
      <c r="D27" s="60" t="s">
        <v>112</v>
      </c>
      <c r="E27" s="40">
        <v>8132990964</v>
      </c>
      <c r="F27" s="60" t="s">
        <v>66</v>
      </c>
      <c r="G27" s="60" t="s">
        <v>74</v>
      </c>
      <c r="H27" s="61">
        <v>103405</v>
      </c>
      <c r="I27" s="65" t="s">
        <v>156</v>
      </c>
      <c r="J27" s="62" t="s">
        <v>154</v>
      </c>
      <c r="K27" s="62" t="s">
        <v>155</v>
      </c>
      <c r="L27" s="60" t="s">
        <v>82</v>
      </c>
      <c r="M27" s="63">
        <v>58064345</v>
      </c>
      <c r="N27" s="64">
        <v>43665</v>
      </c>
      <c r="O27" s="68" t="s">
        <v>114</v>
      </c>
    </row>
    <row r="28" spans="1:15" x14ac:dyDescent="0.2">
      <c r="A28" s="59">
        <v>45070642000103</v>
      </c>
      <c r="B28" s="60" t="s">
        <v>54</v>
      </c>
      <c r="C28" s="60" t="s">
        <v>43</v>
      </c>
      <c r="D28" s="60" t="s">
        <v>53</v>
      </c>
      <c r="E28" s="40">
        <v>8131970000</v>
      </c>
      <c r="F28" s="60" t="s">
        <v>66</v>
      </c>
      <c r="G28" s="60" t="s">
        <v>67</v>
      </c>
      <c r="H28" s="61">
        <v>39372</v>
      </c>
      <c r="I28" s="62" t="s">
        <v>115</v>
      </c>
      <c r="J28" s="62" t="s">
        <v>108</v>
      </c>
      <c r="K28" s="62" t="s">
        <v>101</v>
      </c>
      <c r="L28" s="60" t="s">
        <v>82</v>
      </c>
      <c r="M28" s="63">
        <v>58115000</v>
      </c>
      <c r="N28" s="64">
        <v>44590</v>
      </c>
      <c r="O28" s="62" t="s">
        <v>87</v>
      </c>
    </row>
    <row r="29" spans="1:15" x14ac:dyDescent="0.2">
      <c r="A29" s="59">
        <v>47691243000187</v>
      </c>
      <c r="B29" s="60" t="s">
        <v>54</v>
      </c>
      <c r="C29" s="60" t="s">
        <v>56</v>
      </c>
      <c r="D29" s="60" t="s">
        <v>55</v>
      </c>
      <c r="E29" s="40">
        <v>1164161111</v>
      </c>
      <c r="F29" s="60" t="s">
        <v>66</v>
      </c>
      <c r="G29" s="60" t="s">
        <v>67</v>
      </c>
      <c r="H29" s="61">
        <v>1000</v>
      </c>
      <c r="I29" s="62" t="s">
        <v>116</v>
      </c>
      <c r="J29" s="62" t="s">
        <v>118</v>
      </c>
      <c r="K29" s="62" t="s">
        <v>119</v>
      </c>
      <c r="L29" s="60" t="s">
        <v>71</v>
      </c>
      <c r="M29" s="63" t="s">
        <v>117</v>
      </c>
      <c r="N29" s="64">
        <v>44797</v>
      </c>
      <c r="O29" s="68" t="s">
        <v>120</v>
      </c>
    </row>
    <row r="30" spans="1:15" x14ac:dyDescent="0.2">
      <c r="A30" s="59">
        <v>49473970000101</v>
      </c>
      <c r="B30" s="60" t="s">
        <v>122</v>
      </c>
      <c r="C30" s="69" t="s">
        <v>121</v>
      </c>
      <c r="D30" s="60" t="s">
        <v>0</v>
      </c>
      <c r="E30" s="40">
        <v>8333412919</v>
      </c>
      <c r="F30" s="60" t="s">
        <v>66</v>
      </c>
      <c r="G30" s="60" t="s">
        <v>83</v>
      </c>
      <c r="H30" s="61">
        <v>1302</v>
      </c>
      <c r="I30" s="62" t="s">
        <v>124</v>
      </c>
      <c r="J30" s="62" t="s">
        <v>108</v>
      </c>
      <c r="K30" s="62" t="s">
        <v>101</v>
      </c>
      <c r="L30" s="60" t="s">
        <v>82</v>
      </c>
      <c r="M30" s="63">
        <v>58115000</v>
      </c>
      <c r="N30" s="64">
        <v>44962</v>
      </c>
      <c r="O30" s="68" t="s">
        <v>123</v>
      </c>
    </row>
    <row r="31" spans="1:15" x14ac:dyDescent="0.2">
      <c r="C31" s="2"/>
      <c r="D31" s="4"/>
      <c r="J31" s="5"/>
      <c r="K31" s="5"/>
      <c r="L31" s="4"/>
      <c r="M31" s="4"/>
      <c r="N31" s="6"/>
    </row>
    <row r="32" spans="1:15" x14ac:dyDescent="0.2">
      <c r="C32" s="2"/>
      <c r="J32" s="5"/>
      <c r="K32" s="5"/>
      <c r="L32" s="4"/>
    </row>
    <row r="33" spans="3:12" x14ac:dyDescent="0.2">
      <c r="C33" s="2"/>
      <c r="J33" s="5"/>
      <c r="K33" s="4"/>
      <c r="L33" s="4"/>
    </row>
  </sheetData>
  <autoFilter ref="A1:S30" xr:uid="{16624F4D-AAD5-4BDD-9955-6ACD2E01D57C}"/>
  <phoneticPr fontId="3" type="noConversion"/>
  <hyperlinks>
    <hyperlink ref="N8" r:id="rId1" display="https://casadosdados.com.br/empresas/data-de-abertura/2020-08-22" xr:uid="{CB24C702-B8B4-4F46-B89A-CA45AE7D4E6F}"/>
    <hyperlink ref="D27" r:id="rId2" xr:uid="{17408CBD-A53E-4E2E-8CCD-E80256839AF8}"/>
    <hyperlink ref="D30" r:id="rId3" xr:uid="{F5F2CA69-9415-4A38-A59B-41D277A19562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561E5-84A3-4B00-A624-71B69B142102}">
  <dimension ref="B2:Z28"/>
  <sheetViews>
    <sheetView showGridLines="0" workbookViewId="0"/>
  </sheetViews>
  <sheetFormatPr defaultRowHeight="15" x14ac:dyDescent="0.25"/>
  <cols>
    <col min="1" max="1" width="2.7109375" customWidth="1"/>
    <col min="2" max="4" width="10.7109375" customWidth="1"/>
    <col min="5" max="5" width="6.7109375" customWidth="1"/>
    <col min="6" max="8" width="10.7109375" customWidth="1"/>
    <col min="9" max="9" width="6.7109375" customWidth="1"/>
    <col min="10" max="12" width="10.7109375" customWidth="1"/>
    <col min="13" max="13" width="6.7109375" customWidth="1"/>
    <col min="14" max="16" width="10.7109375" customWidth="1"/>
    <col min="17" max="17" width="16.7109375" customWidth="1"/>
    <col min="18" max="19" width="10.7109375" customWidth="1"/>
    <col min="20" max="20" width="6.7109375" customWidth="1"/>
    <col min="21" max="23" width="10.7109375" customWidth="1"/>
    <col min="24" max="24" width="16.7109375" customWidth="1"/>
    <col min="25" max="25" width="10.7109375" customWidth="1"/>
    <col min="26" max="26" width="15.85546875" bestFit="1" customWidth="1"/>
  </cols>
  <sheetData>
    <row r="2" spans="2:26" x14ac:dyDescent="0.25">
      <c r="B2" s="92" t="s">
        <v>135</v>
      </c>
      <c r="C2" s="92"/>
      <c r="D2" s="92"/>
      <c r="F2" s="92" t="s">
        <v>134</v>
      </c>
      <c r="G2" s="92"/>
      <c r="H2" s="92"/>
      <c r="J2" s="92" t="s">
        <v>133</v>
      </c>
      <c r="K2" s="92"/>
      <c r="L2" s="92"/>
      <c r="N2" s="91" t="s">
        <v>132</v>
      </c>
      <c r="O2" s="91"/>
      <c r="P2" s="91"/>
      <c r="Q2" s="91"/>
      <c r="R2" s="91"/>
      <c r="S2" s="91"/>
      <c r="U2" s="92" t="s">
        <v>147</v>
      </c>
      <c r="V2" s="92"/>
      <c r="W2" s="92"/>
      <c r="X2" s="92"/>
      <c r="Y2" s="92"/>
    </row>
    <row r="3" spans="2:26" ht="15" customHeight="1" x14ac:dyDescent="0.25">
      <c r="B3" s="29" t="s">
        <v>130</v>
      </c>
      <c r="C3" s="29" t="s">
        <v>129</v>
      </c>
      <c r="D3" s="29" t="s">
        <v>131</v>
      </c>
      <c r="F3" s="29" t="s">
        <v>73</v>
      </c>
      <c r="G3" s="29" t="s">
        <v>129</v>
      </c>
      <c r="H3" s="29" t="s">
        <v>131</v>
      </c>
      <c r="J3" s="29" t="s">
        <v>61</v>
      </c>
      <c r="K3" s="29" t="s">
        <v>129</v>
      </c>
      <c r="L3" s="29" t="s">
        <v>131</v>
      </c>
      <c r="N3" s="70" t="s">
        <v>61</v>
      </c>
      <c r="O3" s="70" t="s">
        <v>129</v>
      </c>
      <c r="P3" s="70" t="s">
        <v>142</v>
      </c>
      <c r="Q3" s="70" t="s">
        <v>31</v>
      </c>
      <c r="R3" s="70" t="s">
        <v>129</v>
      </c>
      <c r="S3" s="70" t="s">
        <v>141</v>
      </c>
      <c r="U3" s="89" t="s">
        <v>61</v>
      </c>
      <c r="V3" s="90" t="s">
        <v>143</v>
      </c>
      <c r="W3" s="90" t="s">
        <v>144</v>
      </c>
      <c r="X3" s="89" t="s">
        <v>146</v>
      </c>
      <c r="Y3" s="90" t="s">
        <v>145</v>
      </c>
    </row>
    <row r="4" spans="2:26" x14ac:dyDescent="0.25">
      <c r="B4" s="30" t="s">
        <v>66</v>
      </c>
      <c r="C4" s="30">
        <v>28</v>
      </c>
      <c r="D4" s="31">
        <f>C4/$C$6</f>
        <v>0.96551724137931039</v>
      </c>
      <c r="F4" s="30" t="s">
        <v>67</v>
      </c>
      <c r="G4" s="30">
        <v>15</v>
      </c>
      <c r="H4" s="31">
        <f>G4/$G$7</f>
        <v>0.51724137931034486</v>
      </c>
      <c r="J4" s="30" t="s">
        <v>82</v>
      </c>
      <c r="K4" s="30">
        <v>18</v>
      </c>
      <c r="L4" s="31">
        <f>K4/$K$9</f>
        <v>0.62068965517241381</v>
      </c>
      <c r="N4" s="71" t="s">
        <v>105</v>
      </c>
      <c r="O4" s="71">
        <v>1</v>
      </c>
      <c r="P4" s="72">
        <f>O4/$O$13</f>
        <v>3.4482758620689655E-2</v>
      </c>
      <c r="Q4" s="71" t="s">
        <v>104</v>
      </c>
      <c r="R4" s="71">
        <v>1</v>
      </c>
      <c r="S4" s="72">
        <f t="shared" ref="S4:S12" si="0">R4/$R$13</f>
        <v>3.4482758620689655E-2</v>
      </c>
      <c r="U4" s="89"/>
      <c r="V4" s="90"/>
      <c r="W4" s="90"/>
      <c r="X4" s="89"/>
      <c r="Y4" s="90"/>
    </row>
    <row r="5" spans="2:26" x14ac:dyDescent="0.25">
      <c r="B5" s="30" t="s">
        <v>86</v>
      </c>
      <c r="C5" s="30">
        <v>1</v>
      </c>
      <c r="D5" s="31">
        <f>C5/$C$6</f>
        <v>3.4482758620689655E-2</v>
      </c>
      <c r="F5" s="30" t="s">
        <v>83</v>
      </c>
      <c r="G5" s="30">
        <v>7</v>
      </c>
      <c r="H5" s="31">
        <f>G5/$G$7</f>
        <v>0.2413793103448276</v>
      </c>
      <c r="J5" s="30" t="s">
        <v>71</v>
      </c>
      <c r="K5" s="30">
        <v>8</v>
      </c>
      <c r="L5" s="31">
        <f>K5/$K$9</f>
        <v>0.27586206896551724</v>
      </c>
      <c r="N5" s="71" t="s">
        <v>97</v>
      </c>
      <c r="O5" s="71">
        <v>1</v>
      </c>
      <c r="P5" s="72">
        <f>O5/$O$13</f>
        <v>3.4482758620689655E-2</v>
      </c>
      <c r="Q5" s="71" t="s">
        <v>96</v>
      </c>
      <c r="R5" s="71">
        <v>1</v>
      </c>
      <c r="S5" s="72">
        <f t="shared" si="0"/>
        <v>3.4482758620689655E-2</v>
      </c>
      <c r="U5" s="30" t="s">
        <v>71</v>
      </c>
      <c r="V5" s="33">
        <v>8</v>
      </c>
      <c r="W5" s="31">
        <f>V5/$V$10</f>
        <v>0.27586206896551724</v>
      </c>
      <c r="X5" s="34">
        <v>12333300</v>
      </c>
      <c r="Y5" s="31">
        <f>X5/$X$10</f>
        <v>0.74489489434170875</v>
      </c>
    </row>
    <row r="6" spans="2:26" x14ac:dyDescent="0.25">
      <c r="B6" s="29" t="s">
        <v>128</v>
      </c>
      <c r="C6" s="29">
        <f>SUM(C4:C5)</f>
        <v>29</v>
      </c>
      <c r="D6" s="32">
        <f>SUM(D4:D5)</f>
        <v>1</v>
      </c>
      <c r="F6" s="30" t="s">
        <v>74</v>
      </c>
      <c r="G6" s="30">
        <v>7</v>
      </c>
      <c r="H6" s="31">
        <f>G6/$G$7</f>
        <v>0.2413793103448276</v>
      </c>
      <c r="J6" s="30" t="s">
        <v>105</v>
      </c>
      <c r="K6" s="30">
        <v>1</v>
      </c>
      <c r="L6" s="31">
        <f>K6/$K$9</f>
        <v>3.4482758620689655E-2</v>
      </c>
      <c r="N6" s="87" t="s">
        <v>82</v>
      </c>
      <c r="O6" s="87">
        <v>18</v>
      </c>
      <c r="P6" s="88">
        <f>O6/O13</f>
        <v>0.62068965517241381</v>
      </c>
      <c r="Q6" s="71" t="s">
        <v>89</v>
      </c>
      <c r="R6" s="71">
        <v>13</v>
      </c>
      <c r="S6" s="72">
        <f t="shared" si="0"/>
        <v>0.44827586206896552</v>
      </c>
      <c r="U6" s="30" t="s">
        <v>77</v>
      </c>
      <c r="V6" s="33">
        <v>1</v>
      </c>
      <c r="W6" s="31">
        <f>V6/$V$10</f>
        <v>3.4482758620689655E-2</v>
      </c>
      <c r="X6" s="34">
        <v>2000000</v>
      </c>
      <c r="Y6" s="31">
        <f>X6/$X$10</f>
        <v>0.12079409312052877</v>
      </c>
    </row>
    <row r="7" spans="2:26" x14ac:dyDescent="0.25">
      <c r="F7" s="29" t="s">
        <v>128</v>
      </c>
      <c r="G7" s="29">
        <f>SUM(G4:G6)</f>
        <v>29</v>
      </c>
      <c r="H7" s="32">
        <f>SUM(H4:H6)</f>
        <v>1</v>
      </c>
      <c r="J7" s="30" t="s">
        <v>97</v>
      </c>
      <c r="K7" s="30">
        <v>1</v>
      </c>
      <c r="L7" s="31">
        <f>K7/$K$9</f>
        <v>3.4482758620689655E-2</v>
      </c>
      <c r="N7" s="87"/>
      <c r="O7" s="87"/>
      <c r="P7" s="88"/>
      <c r="Q7" s="71" t="s">
        <v>101</v>
      </c>
      <c r="R7" s="71">
        <v>4</v>
      </c>
      <c r="S7" s="72">
        <f t="shared" si="0"/>
        <v>0.13793103448275862</v>
      </c>
      <c r="U7" s="30" t="s">
        <v>82</v>
      </c>
      <c r="V7" s="33">
        <v>18</v>
      </c>
      <c r="W7" s="31">
        <f>V7/$V$10</f>
        <v>0.62068965517241381</v>
      </c>
      <c r="X7" s="34">
        <v>1963570</v>
      </c>
      <c r="Y7" s="31">
        <f>X7/$X$10</f>
        <v>0.11859382871433834</v>
      </c>
    </row>
    <row r="8" spans="2:26" x14ac:dyDescent="0.25">
      <c r="J8" s="30" t="s">
        <v>77</v>
      </c>
      <c r="K8" s="30">
        <v>1</v>
      </c>
      <c r="L8" s="31">
        <f>K8/$K$9</f>
        <v>3.4482758620689655E-2</v>
      </c>
      <c r="N8" s="87"/>
      <c r="O8" s="87"/>
      <c r="P8" s="88"/>
      <c r="Q8" s="71" t="s">
        <v>155</v>
      </c>
      <c r="R8" s="71">
        <v>1</v>
      </c>
      <c r="S8" s="72">
        <f t="shared" si="0"/>
        <v>3.4482758620689655E-2</v>
      </c>
      <c r="U8" s="30" t="s">
        <v>97</v>
      </c>
      <c r="V8" s="33">
        <v>1</v>
      </c>
      <c r="W8" s="31">
        <f>V8/$V$10</f>
        <v>3.4482758620689655E-2</v>
      </c>
      <c r="X8" s="34">
        <v>260000</v>
      </c>
      <c r="Y8" s="31">
        <f>X8/$X$10</f>
        <v>1.5703232105668739E-2</v>
      </c>
    </row>
    <row r="9" spans="2:26" x14ac:dyDescent="0.25">
      <c r="J9" s="29" t="s">
        <v>128</v>
      </c>
      <c r="K9" s="29">
        <f>SUM(K4:K8)</f>
        <v>29</v>
      </c>
      <c r="L9" s="32">
        <f>SUM(L4:L8)</f>
        <v>0.99999999999999989</v>
      </c>
      <c r="N9" s="71" t="s">
        <v>77</v>
      </c>
      <c r="O9" s="71">
        <v>1</v>
      </c>
      <c r="P9" s="72">
        <f>O9/$O$13</f>
        <v>3.4482758620689655E-2</v>
      </c>
      <c r="Q9" s="71" t="s">
        <v>76</v>
      </c>
      <c r="R9" s="71">
        <v>1</v>
      </c>
      <c r="S9" s="72">
        <f t="shared" si="0"/>
        <v>3.4482758620689655E-2</v>
      </c>
      <c r="U9" s="30" t="s">
        <v>105</v>
      </c>
      <c r="V9" s="33">
        <v>1</v>
      </c>
      <c r="W9" s="31">
        <f>V9/$V$10</f>
        <v>3.4482758620689655E-2</v>
      </c>
      <c r="X9" s="34">
        <v>231</v>
      </c>
      <c r="Y9" s="31">
        <f>X9/$X$10</f>
        <v>1.3951717755421073E-5</v>
      </c>
      <c r="Z9" s="28"/>
    </row>
    <row r="10" spans="2:26" x14ac:dyDescent="0.25">
      <c r="N10" s="87" t="s">
        <v>71</v>
      </c>
      <c r="O10" s="87">
        <v>8</v>
      </c>
      <c r="P10" s="88">
        <f>O10/O13</f>
        <v>0.27586206896551724</v>
      </c>
      <c r="Q10" s="71" t="s">
        <v>85</v>
      </c>
      <c r="R10" s="71">
        <v>6</v>
      </c>
      <c r="S10" s="72">
        <f t="shared" si="0"/>
        <v>0.20689655172413793</v>
      </c>
      <c r="U10" s="29" t="s">
        <v>128</v>
      </c>
      <c r="V10" s="35">
        <f>SUM(V5:V9)</f>
        <v>29</v>
      </c>
      <c r="W10" s="32">
        <f>SUM(W5:W9)</f>
        <v>1</v>
      </c>
      <c r="X10" s="36">
        <f>SUM(X5:X9)</f>
        <v>16557101</v>
      </c>
      <c r="Y10" s="32">
        <f>SUM(Y5:Y9)</f>
        <v>1</v>
      </c>
    </row>
    <row r="11" spans="2:26" x14ac:dyDescent="0.25">
      <c r="N11" s="87"/>
      <c r="O11" s="87"/>
      <c r="P11" s="88"/>
      <c r="Q11" s="71" t="s">
        <v>70</v>
      </c>
      <c r="R11" s="71">
        <v>1</v>
      </c>
      <c r="S11" s="72">
        <f t="shared" si="0"/>
        <v>3.4482758620689655E-2</v>
      </c>
    </row>
    <row r="12" spans="2:26" x14ac:dyDescent="0.25">
      <c r="N12" s="87"/>
      <c r="O12" s="87"/>
      <c r="P12" s="88"/>
      <c r="Q12" s="71" t="s">
        <v>119</v>
      </c>
      <c r="R12" s="71">
        <v>1</v>
      </c>
      <c r="S12" s="72">
        <f t="shared" si="0"/>
        <v>3.4482758620689655E-2</v>
      </c>
    </row>
    <row r="13" spans="2:26" x14ac:dyDescent="0.25">
      <c r="N13" s="70" t="s">
        <v>128</v>
      </c>
      <c r="O13" s="70">
        <f>SUM(O4:O12)</f>
        <v>29</v>
      </c>
      <c r="P13" s="73">
        <f>SUM(P4:P12)</f>
        <v>1</v>
      </c>
      <c r="Q13" s="70" t="s">
        <v>128</v>
      </c>
      <c r="R13" s="70">
        <f>SUM(R4:R12)</f>
        <v>29</v>
      </c>
      <c r="S13" s="73">
        <f>SUM(S4:S12)</f>
        <v>0.99999999999999978</v>
      </c>
    </row>
    <row r="16" spans="2:26" x14ac:dyDescent="0.25">
      <c r="B16" s="84" t="s">
        <v>136</v>
      </c>
      <c r="C16" s="85"/>
      <c r="D16" s="85"/>
      <c r="E16" s="85"/>
      <c r="F16" s="85"/>
      <c r="G16" s="85"/>
      <c r="H16" s="85"/>
      <c r="I16" s="85"/>
      <c r="J16" s="85"/>
      <c r="K16" s="85"/>
      <c r="L16" s="86"/>
    </row>
    <row r="17" spans="2:12" x14ac:dyDescent="0.25">
      <c r="B17" s="75" t="s">
        <v>78</v>
      </c>
      <c r="C17" s="76"/>
      <c r="D17" s="76"/>
      <c r="E17" s="76"/>
      <c r="F17" s="76"/>
      <c r="G17" s="76"/>
      <c r="H17" s="76"/>
      <c r="I17" s="76"/>
      <c r="J17" s="77"/>
      <c r="K17" s="29" t="s">
        <v>129</v>
      </c>
      <c r="L17" s="29" t="s">
        <v>131</v>
      </c>
    </row>
    <row r="18" spans="2:12" x14ac:dyDescent="0.25">
      <c r="B18" s="81" t="s">
        <v>87</v>
      </c>
      <c r="C18" s="82"/>
      <c r="D18" s="82"/>
      <c r="E18" s="82"/>
      <c r="F18" s="82"/>
      <c r="G18" s="82"/>
      <c r="H18" s="82"/>
      <c r="I18" s="82"/>
      <c r="J18" s="83"/>
      <c r="K18" s="30">
        <v>19</v>
      </c>
      <c r="L18" s="31">
        <f>K18/$K$28</f>
        <v>0.65517241379310343</v>
      </c>
    </row>
    <row r="19" spans="2:12" x14ac:dyDescent="0.25">
      <c r="B19" s="81" t="s">
        <v>100</v>
      </c>
      <c r="C19" s="82"/>
      <c r="D19" s="82"/>
      <c r="E19" s="82"/>
      <c r="F19" s="82"/>
      <c r="G19" s="82"/>
      <c r="H19" s="82"/>
      <c r="I19" s="82"/>
      <c r="J19" s="83"/>
      <c r="K19" s="30">
        <v>2</v>
      </c>
      <c r="L19" s="31">
        <f t="shared" ref="L19:L27" si="1">K19/$K$28</f>
        <v>6.8965517241379309E-2</v>
      </c>
    </row>
    <row r="20" spans="2:12" x14ac:dyDescent="0.25">
      <c r="B20" s="81" t="s">
        <v>113</v>
      </c>
      <c r="C20" s="82"/>
      <c r="D20" s="82"/>
      <c r="E20" s="82"/>
      <c r="F20" s="82"/>
      <c r="G20" s="82"/>
      <c r="H20" s="82"/>
      <c r="I20" s="82"/>
      <c r="J20" s="83"/>
      <c r="K20" s="30">
        <v>1</v>
      </c>
      <c r="L20" s="31">
        <f t="shared" si="1"/>
        <v>3.4482758620689655E-2</v>
      </c>
    </row>
    <row r="21" spans="2:12" x14ac:dyDescent="0.25">
      <c r="B21" s="81" t="s">
        <v>79</v>
      </c>
      <c r="C21" s="82"/>
      <c r="D21" s="82"/>
      <c r="E21" s="82"/>
      <c r="F21" s="82"/>
      <c r="G21" s="82"/>
      <c r="H21" s="82"/>
      <c r="I21" s="82"/>
      <c r="J21" s="83"/>
      <c r="K21" s="30">
        <v>1</v>
      </c>
      <c r="L21" s="31">
        <f t="shared" si="1"/>
        <v>3.4482758620689655E-2</v>
      </c>
    </row>
    <row r="22" spans="2:12" x14ac:dyDescent="0.25">
      <c r="B22" s="81" t="s">
        <v>84</v>
      </c>
      <c r="C22" s="82"/>
      <c r="D22" s="82"/>
      <c r="E22" s="82"/>
      <c r="F22" s="82"/>
      <c r="G22" s="82"/>
      <c r="H22" s="82"/>
      <c r="I22" s="82"/>
      <c r="J22" s="83"/>
      <c r="K22" s="30">
        <v>1</v>
      </c>
      <c r="L22" s="31">
        <f t="shared" si="1"/>
        <v>3.4482758620689655E-2</v>
      </c>
    </row>
    <row r="23" spans="2:12" x14ac:dyDescent="0.25">
      <c r="B23" s="81" t="s">
        <v>114</v>
      </c>
      <c r="C23" s="82"/>
      <c r="D23" s="82"/>
      <c r="E23" s="82"/>
      <c r="F23" s="82"/>
      <c r="G23" s="82"/>
      <c r="H23" s="82"/>
      <c r="I23" s="82"/>
      <c r="J23" s="83"/>
      <c r="K23" s="30">
        <v>1</v>
      </c>
      <c r="L23" s="31">
        <f t="shared" si="1"/>
        <v>3.4482758620689655E-2</v>
      </c>
    </row>
    <row r="24" spans="2:12" x14ac:dyDescent="0.25">
      <c r="B24" s="81" t="s">
        <v>103</v>
      </c>
      <c r="C24" s="82"/>
      <c r="D24" s="82"/>
      <c r="E24" s="82"/>
      <c r="F24" s="82"/>
      <c r="G24" s="82"/>
      <c r="H24" s="82"/>
      <c r="I24" s="82"/>
      <c r="J24" s="83"/>
      <c r="K24" s="30">
        <v>1</v>
      </c>
      <c r="L24" s="31">
        <f t="shared" si="1"/>
        <v>3.4482758620689655E-2</v>
      </c>
    </row>
    <row r="25" spans="2:12" x14ac:dyDescent="0.25">
      <c r="B25" s="81" t="s">
        <v>99</v>
      </c>
      <c r="C25" s="82"/>
      <c r="D25" s="82"/>
      <c r="E25" s="82"/>
      <c r="F25" s="82"/>
      <c r="G25" s="82"/>
      <c r="H25" s="82"/>
      <c r="I25" s="82"/>
      <c r="J25" s="83"/>
      <c r="K25" s="30">
        <v>1</v>
      </c>
      <c r="L25" s="31">
        <f t="shared" si="1"/>
        <v>3.4482758620689655E-2</v>
      </c>
    </row>
    <row r="26" spans="2:12" x14ac:dyDescent="0.25">
      <c r="B26" s="81" t="s">
        <v>123</v>
      </c>
      <c r="C26" s="82"/>
      <c r="D26" s="82"/>
      <c r="E26" s="82"/>
      <c r="F26" s="82"/>
      <c r="G26" s="82"/>
      <c r="H26" s="82"/>
      <c r="I26" s="82"/>
      <c r="J26" s="83"/>
      <c r="K26" s="30">
        <v>1</v>
      </c>
      <c r="L26" s="31">
        <f t="shared" si="1"/>
        <v>3.4482758620689655E-2</v>
      </c>
    </row>
    <row r="27" spans="2:12" x14ac:dyDescent="0.25">
      <c r="B27" s="81" t="s">
        <v>120</v>
      </c>
      <c r="C27" s="82"/>
      <c r="D27" s="82"/>
      <c r="E27" s="82"/>
      <c r="F27" s="82"/>
      <c r="G27" s="82"/>
      <c r="H27" s="82"/>
      <c r="I27" s="82"/>
      <c r="J27" s="83"/>
      <c r="K27" s="30">
        <v>1</v>
      </c>
      <c r="L27" s="31">
        <f t="shared" si="1"/>
        <v>3.4482758620689655E-2</v>
      </c>
    </row>
    <row r="28" spans="2:12" x14ac:dyDescent="0.25">
      <c r="B28" s="78" t="s">
        <v>128</v>
      </c>
      <c r="C28" s="79"/>
      <c r="D28" s="79"/>
      <c r="E28" s="79"/>
      <c r="F28" s="79"/>
      <c r="G28" s="79"/>
      <c r="H28" s="79"/>
      <c r="I28" s="79"/>
      <c r="J28" s="80"/>
      <c r="K28" s="29">
        <f>SUM(K18:K27)</f>
        <v>29</v>
      </c>
      <c r="L28" s="32">
        <f>SUM(L18:L27)</f>
        <v>0.99999999999999967</v>
      </c>
    </row>
  </sheetData>
  <sortState xmlns:xlrd2="http://schemas.microsoft.com/office/spreadsheetml/2017/richdata2" ref="U6:Y10">
    <sortCondition descending="1" ref="X5:X10"/>
  </sortState>
  <mergeCells count="29">
    <mergeCell ref="B2:D2"/>
    <mergeCell ref="F2:H2"/>
    <mergeCell ref="J2:L2"/>
    <mergeCell ref="X3:X4"/>
    <mergeCell ref="U2:Y2"/>
    <mergeCell ref="Y3:Y4"/>
    <mergeCell ref="V3:V4"/>
    <mergeCell ref="W3:W4"/>
    <mergeCell ref="N2:S2"/>
    <mergeCell ref="O6:O8"/>
    <mergeCell ref="P6:P8"/>
    <mergeCell ref="B16:L16"/>
    <mergeCell ref="N6:N8"/>
    <mergeCell ref="N10:N12"/>
    <mergeCell ref="P10:P12"/>
    <mergeCell ref="U3:U4"/>
    <mergeCell ref="O10:O12"/>
    <mergeCell ref="B17:J17"/>
    <mergeCell ref="B28:J28"/>
    <mergeCell ref="B18:J18"/>
    <mergeCell ref="B19:J19"/>
    <mergeCell ref="B20:J20"/>
    <mergeCell ref="B21:J21"/>
    <mergeCell ref="B22:J22"/>
    <mergeCell ref="B23:J23"/>
    <mergeCell ref="B24:J24"/>
    <mergeCell ref="B25:J25"/>
    <mergeCell ref="B26:J26"/>
    <mergeCell ref="B27:J2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1FBC4-3321-43B7-8A76-26597E65953B}">
  <dimension ref="A1:H31"/>
  <sheetViews>
    <sheetView showGridLines="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30.7109375" customWidth="1"/>
    <col min="2" max="2" width="16.7109375" customWidth="1"/>
    <col min="3" max="3" width="8.7109375" customWidth="1"/>
    <col min="4" max="4" width="18.7109375" customWidth="1"/>
    <col min="5" max="5" width="30.7109375" customWidth="1"/>
    <col min="6" max="6" width="14.7109375" customWidth="1"/>
    <col min="7" max="7" width="8.7109375" customWidth="1"/>
    <col min="8" max="8" width="16.7109375" customWidth="1"/>
  </cols>
  <sheetData>
    <row r="1" spans="1:8" x14ac:dyDescent="0.25">
      <c r="A1" s="13" t="s">
        <v>5</v>
      </c>
      <c r="B1" s="13" t="s">
        <v>148</v>
      </c>
      <c r="C1" s="13" t="s">
        <v>131</v>
      </c>
      <c r="D1" s="13" t="s">
        <v>6</v>
      </c>
      <c r="E1" s="13" t="s">
        <v>64</v>
      </c>
      <c r="F1" s="13" t="s">
        <v>31</v>
      </c>
      <c r="G1" s="13" t="s">
        <v>61</v>
      </c>
      <c r="H1" s="13" t="s">
        <v>139</v>
      </c>
    </row>
    <row r="2" spans="1:8" x14ac:dyDescent="0.25">
      <c r="A2" s="7" t="s">
        <v>53</v>
      </c>
      <c r="B2" s="9">
        <f>H2</f>
        <v>39372</v>
      </c>
      <c r="C2" s="15">
        <f t="shared" ref="C2:C4" si="0">B2/$B$31</f>
        <v>2.3779525171707294E-3</v>
      </c>
      <c r="D2" s="11">
        <v>45070642000103</v>
      </c>
      <c r="E2" s="12" t="s">
        <v>43</v>
      </c>
      <c r="F2" s="12" t="s">
        <v>101</v>
      </c>
      <c r="G2" s="7" t="s">
        <v>82</v>
      </c>
      <c r="H2" s="9">
        <v>39372</v>
      </c>
    </row>
    <row r="3" spans="1:8" x14ac:dyDescent="0.25">
      <c r="A3" s="7" t="s">
        <v>27</v>
      </c>
      <c r="B3" s="9">
        <f>H3</f>
        <v>20000</v>
      </c>
      <c r="C3" s="15">
        <f t="shared" si="0"/>
        <v>1.2079409312052876E-3</v>
      </c>
      <c r="D3" s="11">
        <v>38272855000144</v>
      </c>
      <c r="E3" s="12" t="s">
        <v>98</v>
      </c>
      <c r="F3" s="12" t="s">
        <v>89</v>
      </c>
      <c r="G3" s="7" t="s">
        <v>82</v>
      </c>
      <c r="H3" s="9">
        <v>20000</v>
      </c>
    </row>
    <row r="4" spans="1:8" x14ac:dyDescent="0.25">
      <c r="A4" s="7" t="s">
        <v>50</v>
      </c>
      <c r="B4" s="9">
        <f>H4</f>
        <v>23000</v>
      </c>
      <c r="C4" s="15">
        <f t="shared" si="0"/>
        <v>1.3891320708860808E-3</v>
      </c>
      <c r="D4" s="11">
        <v>42487613000145</v>
      </c>
      <c r="E4" s="12" t="s">
        <v>51</v>
      </c>
      <c r="F4" s="12" t="s">
        <v>89</v>
      </c>
      <c r="G4" s="7" t="s">
        <v>82</v>
      </c>
      <c r="H4" s="9">
        <v>23000</v>
      </c>
    </row>
    <row r="5" spans="1:8" x14ac:dyDescent="0.25">
      <c r="A5" s="93" t="s">
        <v>11</v>
      </c>
      <c r="B5" s="96">
        <f>SUM(H5:H8)</f>
        <v>3225600</v>
      </c>
      <c r="C5" s="99">
        <f>B5/$B$31</f>
        <v>0.19481671338478879</v>
      </c>
      <c r="D5" s="24">
        <v>34139751000105</v>
      </c>
      <c r="E5" s="25" t="s">
        <v>3</v>
      </c>
      <c r="F5" s="25" t="s">
        <v>85</v>
      </c>
      <c r="G5" s="20" t="s">
        <v>71</v>
      </c>
      <c r="H5" s="22">
        <v>200000</v>
      </c>
    </row>
    <row r="6" spans="1:8" x14ac:dyDescent="0.25">
      <c r="A6" s="94"/>
      <c r="B6" s="97"/>
      <c r="C6" s="100"/>
      <c r="D6" s="24">
        <v>37026518000104</v>
      </c>
      <c r="E6" s="25" t="s">
        <v>14</v>
      </c>
      <c r="F6" s="25" t="s">
        <v>85</v>
      </c>
      <c r="G6" s="20" t="s">
        <v>71</v>
      </c>
      <c r="H6" s="22">
        <v>1020000</v>
      </c>
    </row>
    <row r="7" spans="1:8" x14ac:dyDescent="0.25">
      <c r="A7" s="94"/>
      <c r="B7" s="97"/>
      <c r="C7" s="100"/>
      <c r="D7" s="24">
        <v>38189788000107</v>
      </c>
      <c r="E7" s="25" t="s">
        <v>16</v>
      </c>
      <c r="F7" s="25" t="s">
        <v>89</v>
      </c>
      <c r="G7" s="20" t="s">
        <v>82</v>
      </c>
      <c r="H7" s="22">
        <v>5600</v>
      </c>
    </row>
    <row r="8" spans="1:8" x14ac:dyDescent="0.25">
      <c r="A8" s="95"/>
      <c r="B8" s="98"/>
      <c r="C8" s="101"/>
      <c r="D8" s="24">
        <v>37176522000159</v>
      </c>
      <c r="E8" s="25" t="s">
        <v>13</v>
      </c>
      <c r="F8" s="25" t="s">
        <v>76</v>
      </c>
      <c r="G8" s="20" t="s">
        <v>77</v>
      </c>
      <c r="H8" s="22">
        <v>2000000</v>
      </c>
    </row>
    <row r="9" spans="1:8" x14ac:dyDescent="0.25">
      <c r="A9" s="7" t="s">
        <v>0</v>
      </c>
      <c r="B9" s="9">
        <f>H9</f>
        <v>1302</v>
      </c>
      <c r="C9" s="15">
        <f t="shared" ref="C9:C13" si="1">B9/$B$31</f>
        <v>7.8636954621464232E-5</v>
      </c>
      <c r="D9" s="11">
        <v>49473970000101</v>
      </c>
      <c r="E9" s="12" t="s">
        <v>121</v>
      </c>
      <c r="F9" s="12" t="s">
        <v>101</v>
      </c>
      <c r="G9" s="7" t="s">
        <v>82</v>
      </c>
      <c r="H9" s="9">
        <v>1302</v>
      </c>
    </row>
    <row r="10" spans="1:8" x14ac:dyDescent="0.25">
      <c r="A10" s="7" t="s">
        <v>55</v>
      </c>
      <c r="B10" s="9">
        <f t="shared" ref="B10:B13" si="2">H10</f>
        <v>1000</v>
      </c>
      <c r="C10" s="15">
        <f t="shared" si="1"/>
        <v>6.0397046560264383E-5</v>
      </c>
      <c r="D10" s="11">
        <v>47691243000187</v>
      </c>
      <c r="E10" s="12" t="s">
        <v>56</v>
      </c>
      <c r="F10" s="12" t="s">
        <v>119</v>
      </c>
      <c r="G10" s="7" t="s">
        <v>71</v>
      </c>
      <c r="H10" s="9">
        <v>1000</v>
      </c>
    </row>
    <row r="11" spans="1:8" x14ac:dyDescent="0.25">
      <c r="A11" s="7" t="s">
        <v>81</v>
      </c>
      <c r="B11" s="9">
        <f t="shared" si="2"/>
        <v>50000</v>
      </c>
      <c r="C11" s="15">
        <f t="shared" si="1"/>
        <v>3.0198523280132194E-3</v>
      </c>
      <c r="D11" s="11">
        <v>37224382000147</v>
      </c>
      <c r="E11" s="12" t="s">
        <v>9</v>
      </c>
      <c r="F11" s="12" t="s">
        <v>101</v>
      </c>
      <c r="G11" s="7" t="s">
        <v>82</v>
      </c>
      <c r="H11" s="9">
        <v>50000</v>
      </c>
    </row>
    <row r="12" spans="1:8" x14ac:dyDescent="0.25">
      <c r="A12" s="7" t="s">
        <v>25</v>
      </c>
      <c r="B12" s="9">
        <f t="shared" si="2"/>
        <v>260000</v>
      </c>
      <c r="C12" s="15">
        <f t="shared" si="1"/>
        <v>1.5703232105668739E-2</v>
      </c>
      <c r="D12" s="11">
        <v>38021621000124</v>
      </c>
      <c r="E12" s="12" t="s">
        <v>16</v>
      </c>
      <c r="F12" s="12" t="s">
        <v>96</v>
      </c>
      <c r="G12" s="7" t="s">
        <v>97</v>
      </c>
      <c r="H12" s="9">
        <v>260000</v>
      </c>
    </row>
    <row r="13" spans="1:8" x14ac:dyDescent="0.25">
      <c r="A13" s="7" t="s">
        <v>112</v>
      </c>
      <c r="B13" s="9">
        <f t="shared" si="2"/>
        <v>103405</v>
      </c>
      <c r="C13" s="15">
        <f t="shared" si="1"/>
        <v>6.2453565995641384E-3</v>
      </c>
      <c r="D13" s="11">
        <v>34271652000182</v>
      </c>
      <c r="E13" s="12" t="s">
        <v>111</v>
      </c>
      <c r="F13" s="12" t="s">
        <v>155</v>
      </c>
      <c r="G13" s="7" t="s">
        <v>82</v>
      </c>
      <c r="H13" s="9">
        <v>103405</v>
      </c>
    </row>
    <row r="14" spans="1:8" x14ac:dyDescent="0.25">
      <c r="A14" s="106" t="s">
        <v>39</v>
      </c>
      <c r="B14" s="96">
        <f>SUM(H14:H21)</f>
        <v>1708865</v>
      </c>
      <c r="C14" s="99">
        <f>B14/$B$31</f>
        <v>0.1032103989702062</v>
      </c>
      <c r="D14" s="24">
        <v>36562083000150</v>
      </c>
      <c r="E14" s="25" t="s">
        <v>62</v>
      </c>
      <c r="F14" s="25" t="s">
        <v>89</v>
      </c>
      <c r="G14" s="20" t="s">
        <v>82</v>
      </c>
      <c r="H14" s="22">
        <v>400030</v>
      </c>
    </row>
    <row r="15" spans="1:8" x14ac:dyDescent="0.25">
      <c r="A15" s="106"/>
      <c r="B15" s="94"/>
      <c r="C15" s="100"/>
      <c r="D15" s="24">
        <v>37574453000131</v>
      </c>
      <c r="E15" s="25" t="s">
        <v>43</v>
      </c>
      <c r="F15" s="25" t="s">
        <v>89</v>
      </c>
      <c r="G15" s="20" t="s">
        <v>82</v>
      </c>
      <c r="H15" s="22">
        <v>400030</v>
      </c>
    </row>
    <row r="16" spans="1:8" x14ac:dyDescent="0.25">
      <c r="A16" s="106"/>
      <c r="B16" s="94"/>
      <c r="C16" s="100"/>
      <c r="D16" s="24">
        <v>39785232000138</v>
      </c>
      <c r="E16" s="25" t="s">
        <v>47</v>
      </c>
      <c r="F16" s="25" t="s">
        <v>89</v>
      </c>
      <c r="G16" s="20" t="s">
        <v>82</v>
      </c>
      <c r="H16" s="22">
        <v>531200</v>
      </c>
    </row>
    <row r="17" spans="1:8" x14ac:dyDescent="0.25">
      <c r="A17" s="106"/>
      <c r="B17" s="94"/>
      <c r="C17" s="100"/>
      <c r="D17" s="24">
        <v>40193613000107</v>
      </c>
      <c r="E17" s="25" t="s">
        <v>45</v>
      </c>
      <c r="F17" s="25" t="s">
        <v>89</v>
      </c>
      <c r="G17" s="20" t="s">
        <v>82</v>
      </c>
      <c r="H17" s="22">
        <v>12343</v>
      </c>
    </row>
    <row r="18" spans="1:8" x14ac:dyDescent="0.25">
      <c r="A18" s="106"/>
      <c r="B18" s="94"/>
      <c r="C18" s="100"/>
      <c r="D18" s="24">
        <v>40878491000192</v>
      </c>
      <c r="E18" s="25" t="s">
        <v>49</v>
      </c>
      <c r="F18" s="25" t="s">
        <v>89</v>
      </c>
      <c r="G18" s="20" t="s">
        <v>82</v>
      </c>
      <c r="H18" s="22">
        <v>225001</v>
      </c>
    </row>
    <row r="19" spans="1:8" x14ac:dyDescent="0.25">
      <c r="A19" s="106"/>
      <c r="B19" s="94"/>
      <c r="C19" s="100"/>
      <c r="D19" s="24">
        <v>41187695000140</v>
      </c>
      <c r="E19" s="25" t="s">
        <v>46</v>
      </c>
      <c r="F19" s="25" t="s">
        <v>89</v>
      </c>
      <c r="G19" s="20" t="s">
        <v>82</v>
      </c>
      <c r="H19" s="22">
        <v>120000</v>
      </c>
    </row>
    <row r="20" spans="1:8" x14ac:dyDescent="0.25">
      <c r="A20" s="106"/>
      <c r="B20" s="94"/>
      <c r="C20" s="100"/>
      <c r="D20" s="24">
        <v>41879812000136</v>
      </c>
      <c r="E20" s="25" t="s">
        <v>41</v>
      </c>
      <c r="F20" s="25" t="s">
        <v>89</v>
      </c>
      <c r="G20" s="20" t="s">
        <v>82</v>
      </c>
      <c r="H20" s="22">
        <v>20030</v>
      </c>
    </row>
    <row r="21" spans="1:8" x14ac:dyDescent="0.25">
      <c r="A21" s="106"/>
      <c r="B21" s="95"/>
      <c r="C21" s="101"/>
      <c r="D21" s="24">
        <v>42032890000163</v>
      </c>
      <c r="E21" s="25" t="s">
        <v>102</v>
      </c>
      <c r="F21" s="25" t="s">
        <v>104</v>
      </c>
      <c r="G21" s="20" t="s">
        <v>105</v>
      </c>
      <c r="H21" s="22">
        <v>231</v>
      </c>
    </row>
    <row r="22" spans="1:8" x14ac:dyDescent="0.25">
      <c r="A22" s="20" t="s">
        <v>23</v>
      </c>
      <c r="B22" s="22">
        <f>H22</f>
        <v>2000000</v>
      </c>
      <c r="C22" s="23">
        <f t="shared" ref="C22:C25" si="3">B22/$B$31</f>
        <v>0.12079409312052877</v>
      </c>
      <c r="D22" s="24">
        <v>37548009000141</v>
      </c>
      <c r="E22" s="25" t="s">
        <v>94</v>
      </c>
      <c r="F22" s="25" t="s">
        <v>85</v>
      </c>
      <c r="G22" s="20" t="s">
        <v>71</v>
      </c>
      <c r="H22" s="22">
        <v>2000000</v>
      </c>
    </row>
    <row r="23" spans="1:8" x14ac:dyDescent="0.25">
      <c r="A23" s="7" t="s">
        <v>2</v>
      </c>
      <c r="B23" s="9">
        <f t="shared" ref="B23:B25" si="4">H23</f>
        <v>60000</v>
      </c>
      <c r="C23" s="15">
        <f t="shared" si="3"/>
        <v>3.6238227936158632E-3</v>
      </c>
      <c r="D23" s="11">
        <v>31524746000128</v>
      </c>
      <c r="E23" s="12" t="s">
        <v>3</v>
      </c>
      <c r="F23" s="12" t="s">
        <v>70</v>
      </c>
      <c r="G23" s="7" t="s">
        <v>71</v>
      </c>
      <c r="H23" s="9">
        <v>60000</v>
      </c>
    </row>
    <row r="24" spans="1:8" x14ac:dyDescent="0.25">
      <c r="A24" s="7" t="s">
        <v>21</v>
      </c>
      <c r="B24" s="9">
        <f t="shared" si="4"/>
        <v>2300</v>
      </c>
      <c r="C24" s="15">
        <f t="shared" si="3"/>
        <v>1.3891320708860809E-4</v>
      </c>
      <c r="D24" s="11">
        <v>37695102000189</v>
      </c>
      <c r="E24" s="12" t="s">
        <v>93</v>
      </c>
      <c r="F24" s="12" t="s">
        <v>85</v>
      </c>
      <c r="G24" s="7" t="s">
        <v>71</v>
      </c>
      <c r="H24" s="9">
        <v>2300</v>
      </c>
    </row>
    <row r="25" spans="1:8" x14ac:dyDescent="0.25">
      <c r="A25" s="7" t="s">
        <v>20</v>
      </c>
      <c r="B25" s="9">
        <f t="shared" si="4"/>
        <v>50000</v>
      </c>
      <c r="C25" s="15">
        <f t="shared" si="3"/>
        <v>3.0198523280132194E-3</v>
      </c>
      <c r="D25" s="11">
        <v>36576985000145</v>
      </c>
      <c r="E25" s="12" t="s">
        <v>91</v>
      </c>
      <c r="F25" s="12" t="s">
        <v>85</v>
      </c>
      <c r="G25" s="7" t="s">
        <v>71</v>
      </c>
      <c r="H25" s="9">
        <v>50000</v>
      </c>
    </row>
    <row r="26" spans="1:8" x14ac:dyDescent="0.25">
      <c r="A26" s="107" t="s">
        <v>1</v>
      </c>
      <c r="B26" s="108">
        <f>SUM(H26:H29)</f>
        <v>12257</v>
      </c>
      <c r="C26" s="103">
        <f>B26/$B$31</f>
        <v>7.4028659968916057E-4</v>
      </c>
      <c r="D26" s="11">
        <v>33579847000121</v>
      </c>
      <c r="E26" s="12" t="s">
        <v>37</v>
      </c>
      <c r="F26" s="12" t="s">
        <v>89</v>
      </c>
      <c r="G26" s="7" t="s">
        <v>82</v>
      </c>
      <c r="H26" s="9">
        <v>970</v>
      </c>
    </row>
    <row r="27" spans="1:8" x14ac:dyDescent="0.25">
      <c r="A27" s="107"/>
      <c r="B27" s="109"/>
      <c r="C27" s="104"/>
      <c r="D27" s="11">
        <v>33807301000180</v>
      </c>
      <c r="E27" s="12" t="s">
        <v>32</v>
      </c>
      <c r="F27" s="12" t="s">
        <v>89</v>
      </c>
      <c r="G27" s="7" t="s">
        <v>82</v>
      </c>
      <c r="H27" s="9">
        <v>999</v>
      </c>
    </row>
    <row r="28" spans="1:8" x14ac:dyDescent="0.25">
      <c r="A28" s="107"/>
      <c r="B28" s="109"/>
      <c r="C28" s="104"/>
      <c r="D28" s="11">
        <v>33817496000140</v>
      </c>
      <c r="E28" s="12" t="s">
        <v>34</v>
      </c>
      <c r="F28" s="12" t="s">
        <v>89</v>
      </c>
      <c r="G28" s="7" t="s">
        <v>82</v>
      </c>
      <c r="H28" s="9">
        <v>988</v>
      </c>
    </row>
    <row r="29" spans="1:8" x14ac:dyDescent="0.25">
      <c r="A29" s="107"/>
      <c r="B29" s="110"/>
      <c r="C29" s="105"/>
      <c r="D29" s="11">
        <v>36220899000103</v>
      </c>
      <c r="E29" s="12" t="s">
        <v>63</v>
      </c>
      <c r="F29" s="12" t="s">
        <v>101</v>
      </c>
      <c r="G29" s="7" t="s">
        <v>82</v>
      </c>
      <c r="H29" s="9">
        <v>9300</v>
      </c>
    </row>
    <row r="30" spans="1:8" x14ac:dyDescent="0.25">
      <c r="A30" s="20" t="s">
        <v>18</v>
      </c>
      <c r="B30" s="22">
        <f>H30</f>
        <v>9000000</v>
      </c>
      <c r="C30" s="23">
        <f t="shared" ref="C30" si="5">B30/$B$31</f>
        <v>0.54357341904237944</v>
      </c>
      <c r="D30" s="24">
        <v>38189822000135</v>
      </c>
      <c r="E30" s="25" t="s">
        <v>19</v>
      </c>
      <c r="F30" s="25" t="s">
        <v>85</v>
      </c>
      <c r="G30" s="20" t="s">
        <v>71</v>
      </c>
      <c r="H30" s="22">
        <v>9000000</v>
      </c>
    </row>
    <row r="31" spans="1:8" x14ac:dyDescent="0.25">
      <c r="A31" s="13" t="s">
        <v>128</v>
      </c>
      <c r="B31" s="14">
        <f>SUM(B2:B30)</f>
        <v>16557101</v>
      </c>
      <c r="C31" s="16">
        <f>SUM(C2:C30)</f>
        <v>1</v>
      </c>
      <c r="D31" s="102" t="s">
        <v>128</v>
      </c>
      <c r="E31" s="102"/>
      <c r="F31" s="102"/>
      <c r="G31" s="102"/>
      <c r="H31" s="14">
        <f>SUM(H2:H30)</f>
        <v>16557101</v>
      </c>
    </row>
  </sheetData>
  <mergeCells count="10">
    <mergeCell ref="A5:A8"/>
    <mergeCell ref="B5:B8"/>
    <mergeCell ref="C5:C8"/>
    <mergeCell ref="D31:G31"/>
    <mergeCell ref="C14:C21"/>
    <mergeCell ref="C26:C29"/>
    <mergeCell ref="A14:A21"/>
    <mergeCell ref="A26:A29"/>
    <mergeCell ref="B14:B21"/>
    <mergeCell ref="B26:B29"/>
  </mergeCells>
  <pageMargins left="0.511811024" right="0.511811024" top="0.78740157499999996" bottom="0.78740157499999996" header="0.31496062000000002" footer="0.31496062000000002"/>
  <ignoredErrors>
    <ignoredError sqref="B14 B26 B5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CF70A-B62A-4CC2-9601-3CC264D357D6}">
  <dimension ref="A1:H31"/>
  <sheetViews>
    <sheetView showGridLines="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7109375" customWidth="1"/>
    <col min="2" max="2" width="16.7109375" customWidth="1"/>
    <col min="3" max="3" width="8.7109375" customWidth="1"/>
    <col min="4" max="4" width="18.7109375" customWidth="1"/>
    <col min="5" max="5" width="30.7109375" customWidth="1"/>
    <col min="6" max="6" width="14.7109375" customWidth="1"/>
    <col min="7" max="7" width="8.7109375" customWidth="1"/>
    <col min="8" max="8" width="16.7109375" customWidth="1"/>
  </cols>
  <sheetData>
    <row r="1" spans="1:8" x14ac:dyDescent="0.25">
      <c r="A1" s="13" t="s">
        <v>7</v>
      </c>
      <c r="B1" s="13" t="s">
        <v>148</v>
      </c>
      <c r="C1" s="13" t="s">
        <v>131</v>
      </c>
      <c r="D1" s="13" t="s">
        <v>6</v>
      </c>
      <c r="E1" s="13" t="s">
        <v>64</v>
      </c>
      <c r="F1" s="13" t="s">
        <v>31</v>
      </c>
      <c r="G1" s="13" t="s">
        <v>61</v>
      </c>
      <c r="H1" s="13" t="s">
        <v>128</v>
      </c>
    </row>
    <row r="2" spans="1:8" x14ac:dyDescent="0.25">
      <c r="A2" s="18">
        <v>1123913137</v>
      </c>
      <c r="B2" s="17">
        <f>H2</f>
        <v>200000</v>
      </c>
      <c r="C2" s="15">
        <f>B2/$B$31</f>
        <v>1.2079409312052878E-2</v>
      </c>
      <c r="D2" s="11">
        <v>34139751000105</v>
      </c>
      <c r="E2" s="12" t="s">
        <v>3</v>
      </c>
      <c r="F2" s="12" t="s">
        <v>85</v>
      </c>
      <c r="G2" s="7" t="s">
        <v>71</v>
      </c>
      <c r="H2" s="9">
        <v>200000</v>
      </c>
    </row>
    <row r="3" spans="1:8" x14ac:dyDescent="0.25">
      <c r="A3" s="111">
        <v>1151991045</v>
      </c>
      <c r="B3" s="96">
        <f>SUM(H3:H5)</f>
        <v>2262300</v>
      </c>
      <c r="C3" s="99">
        <f>B3/$B$31</f>
        <v>0.13663623843328612</v>
      </c>
      <c r="D3" s="24">
        <v>37548009000141</v>
      </c>
      <c r="E3" s="25" t="s">
        <v>94</v>
      </c>
      <c r="F3" s="25" t="s">
        <v>85</v>
      </c>
      <c r="G3" s="20" t="s">
        <v>71</v>
      </c>
      <c r="H3" s="22">
        <v>2000000</v>
      </c>
    </row>
    <row r="4" spans="1:8" x14ac:dyDescent="0.25">
      <c r="A4" s="112"/>
      <c r="B4" s="94"/>
      <c r="C4" s="100"/>
      <c r="D4" s="24">
        <v>37695102000189</v>
      </c>
      <c r="E4" s="25" t="s">
        <v>93</v>
      </c>
      <c r="F4" s="25" t="s">
        <v>85</v>
      </c>
      <c r="G4" s="20" t="s">
        <v>71</v>
      </c>
      <c r="H4" s="22">
        <v>2300</v>
      </c>
    </row>
    <row r="5" spans="1:8" x14ac:dyDescent="0.25">
      <c r="A5" s="113"/>
      <c r="B5" s="95"/>
      <c r="C5" s="101"/>
      <c r="D5" s="24">
        <v>38021621000124</v>
      </c>
      <c r="E5" s="25" t="s">
        <v>16</v>
      </c>
      <c r="F5" s="25" t="s">
        <v>96</v>
      </c>
      <c r="G5" s="20" t="s">
        <v>97</v>
      </c>
      <c r="H5" s="22">
        <v>260000</v>
      </c>
    </row>
    <row r="6" spans="1:8" x14ac:dyDescent="0.25">
      <c r="A6" s="18">
        <v>1151991753</v>
      </c>
      <c r="B6" s="17">
        <f>H6</f>
        <v>1020000</v>
      </c>
      <c r="C6" s="15">
        <f t="shared" ref="C6:C12" si="0">B6/$B$31</f>
        <v>6.160498749146967E-2</v>
      </c>
      <c r="D6" s="11">
        <v>37026518000104</v>
      </c>
      <c r="E6" s="12" t="s">
        <v>14</v>
      </c>
      <c r="F6" s="12" t="s">
        <v>85</v>
      </c>
      <c r="G6" s="7" t="s">
        <v>71</v>
      </c>
      <c r="H6" s="9">
        <v>1020000</v>
      </c>
    </row>
    <row r="7" spans="1:8" x14ac:dyDescent="0.25">
      <c r="A7" s="18">
        <v>1151991971</v>
      </c>
      <c r="B7" s="17">
        <f t="shared" ref="B7:B12" si="1">H7</f>
        <v>50000</v>
      </c>
      <c r="C7" s="15">
        <f t="shared" si="0"/>
        <v>3.0198523280132194E-3</v>
      </c>
      <c r="D7" s="11">
        <v>36576985000145</v>
      </c>
      <c r="E7" s="12" t="s">
        <v>91</v>
      </c>
      <c r="F7" s="12" t="s">
        <v>85</v>
      </c>
      <c r="G7" s="7" t="s">
        <v>71</v>
      </c>
      <c r="H7" s="9">
        <v>50000</v>
      </c>
    </row>
    <row r="8" spans="1:8" x14ac:dyDescent="0.25">
      <c r="A8" s="21">
        <v>1151992024</v>
      </c>
      <c r="B8" s="26">
        <f t="shared" si="1"/>
        <v>9000000</v>
      </c>
      <c r="C8" s="23">
        <f t="shared" si="0"/>
        <v>0.54357341904237944</v>
      </c>
      <c r="D8" s="24">
        <v>38189822000135</v>
      </c>
      <c r="E8" s="25" t="s">
        <v>19</v>
      </c>
      <c r="F8" s="25" t="s">
        <v>85</v>
      </c>
      <c r="G8" s="20" t="s">
        <v>71</v>
      </c>
      <c r="H8" s="22">
        <v>9000000</v>
      </c>
    </row>
    <row r="9" spans="1:8" x14ac:dyDescent="0.25">
      <c r="A9" s="18">
        <v>1151992692</v>
      </c>
      <c r="B9" s="17">
        <f t="shared" si="1"/>
        <v>5600</v>
      </c>
      <c r="C9" s="15">
        <f t="shared" si="0"/>
        <v>3.3822346073748057E-4</v>
      </c>
      <c r="D9" s="11">
        <v>38189788000107</v>
      </c>
      <c r="E9" s="12" t="s">
        <v>16</v>
      </c>
      <c r="F9" s="12" t="s">
        <v>89</v>
      </c>
      <c r="G9" s="7" t="s">
        <v>82</v>
      </c>
      <c r="H9" s="9">
        <v>5600</v>
      </c>
    </row>
    <row r="10" spans="1:8" x14ac:dyDescent="0.25">
      <c r="A10" s="18">
        <v>1151993926</v>
      </c>
      <c r="B10" s="17">
        <f t="shared" si="1"/>
        <v>12343</v>
      </c>
      <c r="C10" s="15">
        <f t="shared" si="0"/>
        <v>7.4548074569334331E-4</v>
      </c>
      <c r="D10" s="11">
        <v>40193613000107</v>
      </c>
      <c r="E10" s="12" t="s">
        <v>45</v>
      </c>
      <c r="F10" s="12" t="s">
        <v>89</v>
      </c>
      <c r="G10" s="7" t="s">
        <v>82</v>
      </c>
      <c r="H10" s="9">
        <v>12343</v>
      </c>
    </row>
    <row r="11" spans="1:8" x14ac:dyDescent="0.25">
      <c r="A11" s="18">
        <v>1164161111</v>
      </c>
      <c r="B11" s="17">
        <f t="shared" si="1"/>
        <v>1000</v>
      </c>
      <c r="C11" s="15">
        <f t="shared" si="0"/>
        <v>6.0397046560264383E-5</v>
      </c>
      <c r="D11" s="11">
        <v>47691243000187</v>
      </c>
      <c r="E11" s="12" t="s">
        <v>56</v>
      </c>
      <c r="F11" s="12" t="s">
        <v>119</v>
      </c>
      <c r="G11" s="7" t="s">
        <v>71</v>
      </c>
      <c r="H11" s="9">
        <v>1000</v>
      </c>
    </row>
    <row r="12" spans="1:8" x14ac:dyDescent="0.25">
      <c r="A12" s="18">
        <v>1836341444</v>
      </c>
      <c r="B12" s="17">
        <f t="shared" si="1"/>
        <v>60000</v>
      </c>
      <c r="C12" s="15">
        <f t="shared" si="0"/>
        <v>3.6238227936158632E-3</v>
      </c>
      <c r="D12" s="11">
        <v>31524746000128</v>
      </c>
      <c r="E12" s="12" t="s">
        <v>3</v>
      </c>
      <c r="F12" s="12" t="s">
        <v>70</v>
      </c>
      <c r="G12" s="7" t="s">
        <v>71</v>
      </c>
      <c r="H12" s="9">
        <v>60000</v>
      </c>
    </row>
    <row r="13" spans="1:8" x14ac:dyDescent="0.25">
      <c r="A13" s="111">
        <v>5135753937</v>
      </c>
      <c r="B13" s="96">
        <f>SUM(H13:H14)</f>
        <v>2050000</v>
      </c>
      <c r="C13" s="99">
        <f>B13/$B$31</f>
        <v>0.12381394544854199</v>
      </c>
      <c r="D13" s="24">
        <v>37176522000159</v>
      </c>
      <c r="E13" s="25" t="s">
        <v>13</v>
      </c>
      <c r="F13" s="25" t="s">
        <v>76</v>
      </c>
      <c r="G13" s="20" t="s">
        <v>77</v>
      </c>
      <c r="H13" s="22">
        <v>2000000</v>
      </c>
    </row>
    <row r="14" spans="1:8" x14ac:dyDescent="0.25">
      <c r="A14" s="113"/>
      <c r="B14" s="95"/>
      <c r="C14" s="101"/>
      <c r="D14" s="24">
        <v>37224382000147</v>
      </c>
      <c r="E14" s="25" t="s">
        <v>9</v>
      </c>
      <c r="F14" s="25" t="s">
        <v>101</v>
      </c>
      <c r="G14" s="20" t="s">
        <v>82</v>
      </c>
      <c r="H14" s="22">
        <v>50000</v>
      </c>
    </row>
    <row r="15" spans="1:8" x14ac:dyDescent="0.25">
      <c r="A15" s="18">
        <v>8131970000</v>
      </c>
      <c r="B15" s="17">
        <f>H15</f>
        <v>39372</v>
      </c>
      <c r="C15" s="15">
        <f>B15/$B$31</f>
        <v>2.3779525171707294E-3</v>
      </c>
      <c r="D15" s="11">
        <v>45070642000103</v>
      </c>
      <c r="E15" s="12" t="s">
        <v>43</v>
      </c>
      <c r="F15" s="12" t="s">
        <v>101</v>
      </c>
      <c r="G15" s="7" t="s">
        <v>82</v>
      </c>
      <c r="H15" s="9">
        <v>39372</v>
      </c>
    </row>
    <row r="16" spans="1:8" x14ac:dyDescent="0.25">
      <c r="A16" s="114">
        <v>8131973448</v>
      </c>
      <c r="B16" s="108">
        <f>SUM(H16:H17)</f>
        <v>420060</v>
      </c>
      <c r="C16" s="103">
        <f>B16/$B$31</f>
        <v>2.5370383378104659E-2</v>
      </c>
      <c r="D16" s="11">
        <v>37574453000131</v>
      </c>
      <c r="E16" s="12" t="s">
        <v>43</v>
      </c>
      <c r="F16" s="12" t="s">
        <v>89</v>
      </c>
      <c r="G16" s="7" t="s">
        <v>82</v>
      </c>
      <c r="H16" s="9">
        <v>400030</v>
      </c>
    </row>
    <row r="17" spans="1:8" x14ac:dyDescent="0.25">
      <c r="A17" s="115"/>
      <c r="B17" s="110"/>
      <c r="C17" s="105"/>
      <c r="D17" s="11">
        <v>41879812000136</v>
      </c>
      <c r="E17" s="12" t="s">
        <v>41</v>
      </c>
      <c r="F17" s="12" t="s">
        <v>89</v>
      </c>
      <c r="G17" s="7" t="s">
        <v>82</v>
      </c>
      <c r="H17" s="9">
        <v>20030</v>
      </c>
    </row>
    <row r="18" spans="1:8" x14ac:dyDescent="0.25">
      <c r="A18" s="111">
        <v>8132990964</v>
      </c>
      <c r="B18" s="96">
        <f>SUM(H18:H22)</f>
        <v>1379636</v>
      </c>
      <c r="C18" s="99">
        <f>B18/$B$31</f>
        <v>8.3325939728216919E-2</v>
      </c>
      <c r="D18" s="24">
        <v>34271652000182</v>
      </c>
      <c r="E18" s="25" t="s">
        <v>111</v>
      </c>
      <c r="F18" s="25" t="s">
        <v>155</v>
      </c>
      <c r="G18" s="20" t="s">
        <v>82</v>
      </c>
      <c r="H18" s="22">
        <v>103405</v>
      </c>
    </row>
    <row r="19" spans="1:8" x14ac:dyDescent="0.25">
      <c r="A19" s="112"/>
      <c r="B19" s="94"/>
      <c r="C19" s="100"/>
      <c r="D19" s="24">
        <v>36562083000150</v>
      </c>
      <c r="E19" s="25" t="s">
        <v>62</v>
      </c>
      <c r="F19" s="25" t="s">
        <v>89</v>
      </c>
      <c r="G19" s="20" t="s">
        <v>82</v>
      </c>
      <c r="H19" s="22">
        <v>400030</v>
      </c>
    </row>
    <row r="20" spans="1:8" x14ac:dyDescent="0.25">
      <c r="A20" s="112"/>
      <c r="B20" s="94"/>
      <c r="C20" s="100"/>
      <c r="D20" s="24">
        <v>39785232000138</v>
      </c>
      <c r="E20" s="25" t="s">
        <v>47</v>
      </c>
      <c r="F20" s="25" t="s">
        <v>89</v>
      </c>
      <c r="G20" s="20" t="s">
        <v>82</v>
      </c>
      <c r="H20" s="22">
        <v>531200</v>
      </c>
    </row>
    <row r="21" spans="1:8" x14ac:dyDescent="0.25">
      <c r="A21" s="112"/>
      <c r="B21" s="94"/>
      <c r="C21" s="100"/>
      <c r="D21" s="24">
        <v>40878491000192</v>
      </c>
      <c r="E21" s="25" t="s">
        <v>49</v>
      </c>
      <c r="F21" s="25" t="s">
        <v>89</v>
      </c>
      <c r="G21" s="20" t="s">
        <v>82</v>
      </c>
      <c r="H21" s="22">
        <v>225001</v>
      </c>
    </row>
    <row r="22" spans="1:8" x14ac:dyDescent="0.25">
      <c r="A22" s="113"/>
      <c r="B22" s="95"/>
      <c r="C22" s="101"/>
      <c r="D22" s="24">
        <v>41187695000140</v>
      </c>
      <c r="E22" s="25" t="s">
        <v>46</v>
      </c>
      <c r="F22" s="25" t="s">
        <v>89</v>
      </c>
      <c r="G22" s="20" t="s">
        <v>82</v>
      </c>
      <c r="H22" s="22">
        <v>120000</v>
      </c>
    </row>
    <row r="23" spans="1:8" x14ac:dyDescent="0.25">
      <c r="A23" s="18">
        <v>8333141217</v>
      </c>
      <c r="B23" s="17">
        <f>H23</f>
        <v>9300</v>
      </c>
      <c r="C23" s="15">
        <f t="shared" ref="C23:C30" si="2">B23/$B$31</f>
        <v>5.6169253301045882E-4</v>
      </c>
      <c r="D23" s="11">
        <v>36220899000103</v>
      </c>
      <c r="E23" s="12" t="s">
        <v>63</v>
      </c>
      <c r="F23" s="12" t="s">
        <v>101</v>
      </c>
      <c r="G23" s="7" t="s">
        <v>82</v>
      </c>
      <c r="H23" s="9">
        <v>9300</v>
      </c>
    </row>
    <row r="24" spans="1:8" x14ac:dyDescent="0.25">
      <c r="A24" s="18">
        <v>8333141231</v>
      </c>
      <c r="B24" s="17">
        <f t="shared" ref="B24:B30" si="3">H24</f>
        <v>23000</v>
      </c>
      <c r="C24" s="15">
        <f t="shared" si="2"/>
        <v>1.3891320708860808E-3</v>
      </c>
      <c r="D24" s="11">
        <v>42487613000145</v>
      </c>
      <c r="E24" s="12" t="s">
        <v>51</v>
      </c>
      <c r="F24" s="12" t="s">
        <v>89</v>
      </c>
      <c r="G24" s="7" t="s">
        <v>82</v>
      </c>
      <c r="H24" s="9">
        <v>23000</v>
      </c>
    </row>
    <row r="25" spans="1:8" x14ac:dyDescent="0.25">
      <c r="A25" s="18">
        <v>8333141238</v>
      </c>
      <c r="B25" s="17">
        <f t="shared" si="3"/>
        <v>988</v>
      </c>
      <c r="C25" s="15">
        <f t="shared" si="2"/>
        <v>5.9672282001541212E-5</v>
      </c>
      <c r="D25" s="11">
        <v>33817496000140</v>
      </c>
      <c r="E25" s="12" t="s">
        <v>34</v>
      </c>
      <c r="F25" s="12" t="s">
        <v>89</v>
      </c>
      <c r="G25" s="7" t="s">
        <v>82</v>
      </c>
      <c r="H25" s="9">
        <v>988</v>
      </c>
    </row>
    <row r="26" spans="1:8" x14ac:dyDescent="0.25">
      <c r="A26" s="18">
        <v>8333141343</v>
      </c>
      <c r="B26" s="17">
        <f t="shared" si="3"/>
        <v>999</v>
      </c>
      <c r="C26" s="15">
        <f t="shared" si="2"/>
        <v>6.0336649513704119E-5</v>
      </c>
      <c r="D26" s="11">
        <v>33807301000180</v>
      </c>
      <c r="E26" s="12" t="s">
        <v>32</v>
      </c>
      <c r="F26" s="12" t="s">
        <v>89</v>
      </c>
      <c r="G26" s="7" t="s">
        <v>82</v>
      </c>
      <c r="H26" s="9">
        <v>999</v>
      </c>
    </row>
    <row r="27" spans="1:8" x14ac:dyDescent="0.25">
      <c r="A27" s="18">
        <v>8333144934</v>
      </c>
      <c r="B27" s="17">
        <f t="shared" si="3"/>
        <v>970</v>
      </c>
      <c r="C27" s="15">
        <f t="shared" si="2"/>
        <v>5.8585135163456452E-5</v>
      </c>
      <c r="D27" s="11">
        <v>33579847000121</v>
      </c>
      <c r="E27" s="12" t="s">
        <v>37</v>
      </c>
      <c r="F27" s="12" t="s">
        <v>89</v>
      </c>
      <c r="G27" s="7" t="s">
        <v>82</v>
      </c>
      <c r="H27" s="9">
        <v>970</v>
      </c>
    </row>
    <row r="28" spans="1:8" x14ac:dyDescent="0.25">
      <c r="A28" s="18">
        <v>8333412919</v>
      </c>
      <c r="B28" s="17">
        <f t="shared" si="3"/>
        <v>1302</v>
      </c>
      <c r="C28" s="15">
        <f t="shared" si="2"/>
        <v>7.8636954621464232E-5</v>
      </c>
      <c r="D28" s="11">
        <v>49473970000101</v>
      </c>
      <c r="E28" s="12" t="s">
        <v>121</v>
      </c>
      <c r="F28" s="12" t="s">
        <v>101</v>
      </c>
      <c r="G28" s="7" t="s">
        <v>82</v>
      </c>
      <c r="H28" s="9">
        <v>1302</v>
      </c>
    </row>
    <row r="29" spans="1:8" x14ac:dyDescent="0.25">
      <c r="A29" s="19">
        <v>83998113484</v>
      </c>
      <c r="B29" s="17">
        <f t="shared" si="3"/>
        <v>231</v>
      </c>
      <c r="C29" s="15">
        <f t="shared" si="2"/>
        <v>1.3951717755421073E-5</v>
      </c>
      <c r="D29" s="11">
        <v>42032890000163</v>
      </c>
      <c r="E29" s="12" t="s">
        <v>102</v>
      </c>
      <c r="F29" s="12" t="s">
        <v>104</v>
      </c>
      <c r="G29" s="7" t="s">
        <v>105</v>
      </c>
      <c r="H29" s="9">
        <v>231</v>
      </c>
    </row>
    <row r="30" spans="1:8" x14ac:dyDescent="0.25">
      <c r="A30" s="19">
        <v>83999955023</v>
      </c>
      <c r="B30" s="17">
        <f t="shared" si="3"/>
        <v>20000</v>
      </c>
      <c r="C30" s="15">
        <f t="shared" si="2"/>
        <v>1.2079409312052876E-3</v>
      </c>
      <c r="D30" s="11">
        <v>38272855000144</v>
      </c>
      <c r="E30" s="12" t="s">
        <v>98</v>
      </c>
      <c r="F30" s="12" t="s">
        <v>89</v>
      </c>
      <c r="G30" s="7" t="s">
        <v>82</v>
      </c>
      <c r="H30" s="9">
        <v>20000</v>
      </c>
    </row>
    <row r="31" spans="1:8" x14ac:dyDescent="0.25">
      <c r="A31" s="13" t="s">
        <v>128</v>
      </c>
      <c r="B31" s="14">
        <f>SUM(B2:B30)</f>
        <v>16557101</v>
      </c>
      <c r="C31" s="16">
        <f>SUM(C2:C30)</f>
        <v>0.99999999999999989</v>
      </c>
      <c r="D31" s="116" t="s">
        <v>128</v>
      </c>
      <c r="E31" s="117"/>
      <c r="F31" s="117"/>
      <c r="G31" s="118"/>
      <c r="H31" s="14">
        <f>SUM(H2:H30)</f>
        <v>16557101</v>
      </c>
    </row>
  </sheetData>
  <mergeCells count="13">
    <mergeCell ref="A3:A5"/>
    <mergeCell ref="A13:A14"/>
    <mergeCell ref="A16:A17"/>
    <mergeCell ref="A18:A22"/>
    <mergeCell ref="D31:G31"/>
    <mergeCell ref="B3:B5"/>
    <mergeCell ref="C3:C5"/>
    <mergeCell ref="B13:B14"/>
    <mergeCell ref="C13:C14"/>
    <mergeCell ref="B16:B17"/>
    <mergeCell ref="C16:C17"/>
    <mergeCell ref="B18:B22"/>
    <mergeCell ref="C18:C22"/>
  </mergeCells>
  <pageMargins left="0.511811024" right="0.511811024" top="0.78740157499999996" bottom="0.78740157499999996" header="0.31496062000000002" footer="0.31496062000000002"/>
  <ignoredErrors>
    <ignoredError sqref="B3 B13 B16 B18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76CF9-B5C7-49FB-833B-7ABC8CB7134B}">
  <dimension ref="A1:I31"/>
  <sheetViews>
    <sheetView showGridLines="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30.7109375" customWidth="1"/>
    <col min="2" max="2" width="14.7109375" customWidth="1"/>
    <col min="3" max="3" width="16.7109375" customWidth="1"/>
    <col min="4" max="4" width="8.7109375" customWidth="1"/>
    <col min="5" max="5" width="18.7109375" customWidth="1"/>
    <col min="6" max="6" width="30.7109375" customWidth="1"/>
    <col min="7" max="7" width="14.7109375" customWidth="1"/>
    <col min="8" max="8" width="8.7109375" customWidth="1"/>
    <col min="9" max="9" width="16.7109375" customWidth="1"/>
  </cols>
  <sheetData>
    <row r="1" spans="1:9" x14ac:dyDescent="0.25">
      <c r="A1" s="13" t="s">
        <v>5</v>
      </c>
      <c r="B1" s="13" t="s">
        <v>7</v>
      </c>
      <c r="C1" s="13" t="s">
        <v>148</v>
      </c>
      <c r="D1" s="13" t="s">
        <v>131</v>
      </c>
      <c r="E1" s="13" t="s">
        <v>6</v>
      </c>
      <c r="F1" s="13" t="s">
        <v>64</v>
      </c>
      <c r="G1" s="13" t="s">
        <v>31</v>
      </c>
      <c r="H1" s="13" t="s">
        <v>61</v>
      </c>
      <c r="I1" s="13" t="s">
        <v>128</v>
      </c>
    </row>
    <row r="2" spans="1:9" x14ac:dyDescent="0.25">
      <c r="A2" s="7" t="s">
        <v>53</v>
      </c>
      <c r="B2" s="18">
        <v>8131970000</v>
      </c>
      <c r="C2" s="9">
        <f>I2</f>
        <v>39372</v>
      </c>
      <c r="D2" s="15">
        <f>C2/$C$31</f>
        <v>2.3779525171707294E-3</v>
      </c>
      <c r="E2" s="11">
        <v>45070642000103</v>
      </c>
      <c r="F2" s="12" t="s">
        <v>43</v>
      </c>
      <c r="G2" s="12" t="s">
        <v>101</v>
      </c>
      <c r="H2" s="7" t="s">
        <v>82</v>
      </c>
      <c r="I2" s="9">
        <v>39372</v>
      </c>
    </row>
    <row r="3" spans="1:9" x14ac:dyDescent="0.25">
      <c r="A3" s="7" t="s">
        <v>27</v>
      </c>
      <c r="B3" s="19">
        <v>83999955023</v>
      </c>
      <c r="C3" s="9">
        <f>I3</f>
        <v>20000</v>
      </c>
      <c r="D3" s="15">
        <f>C3/$C$31</f>
        <v>1.2079409312052876E-3</v>
      </c>
      <c r="E3" s="11">
        <v>38272855000144</v>
      </c>
      <c r="F3" s="12" t="s">
        <v>98</v>
      </c>
      <c r="G3" s="12" t="s">
        <v>89</v>
      </c>
      <c r="H3" s="7" t="s">
        <v>82</v>
      </c>
      <c r="I3" s="9">
        <v>20000</v>
      </c>
    </row>
    <row r="4" spans="1:9" x14ac:dyDescent="0.25">
      <c r="A4" s="7" t="s">
        <v>50</v>
      </c>
      <c r="B4" s="18">
        <v>8333141231</v>
      </c>
      <c r="C4" s="9">
        <f>I4</f>
        <v>23000</v>
      </c>
      <c r="D4" s="15">
        <f>C4/$C$31</f>
        <v>1.3891320708860808E-3</v>
      </c>
      <c r="E4" s="11">
        <v>42487613000145</v>
      </c>
      <c r="F4" s="12" t="s">
        <v>51</v>
      </c>
      <c r="G4" s="12" t="s">
        <v>89</v>
      </c>
      <c r="H4" s="7" t="s">
        <v>82</v>
      </c>
      <c r="I4" s="9">
        <v>23000</v>
      </c>
    </row>
    <row r="5" spans="1:9" x14ac:dyDescent="0.25">
      <c r="A5" s="93" t="s">
        <v>11</v>
      </c>
      <c r="B5" s="21">
        <v>1123913137</v>
      </c>
      <c r="C5" s="96">
        <f>SUM(I5:I8)</f>
        <v>3225600</v>
      </c>
      <c r="D5" s="99">
        <f>C5/$C$31</f>
        <v>0.19481671338478879</v>
      </c>
      <c r="E5" s="24">
        <v>34139751000105</v>
      </c>
      <c r="F5" s="25" t="s">
        <v>3</v>
      </c>
      <c r="G5" s="25" t="s">
        <v>85</v>
      </c>
      <c r="H5" s="20" t="s">
        <v>71</v>
      </c>
      <c r="I5" s="22">
        <v>200000</v>
      </c>
    </row>
    <row r="6" spans="1:9" x14ac:dyDescent="0.25">
      <c r="A6" s="94"/>
      <c r="B6" s="21">
        <v>1151991753</v>
      </c>
      <c r="C6" s="97"/>
      <c r="D6" s="100"/>
      <c r="E6" s="24">
        <v>37026518000104</v>
      </c>
      <c r="F6" s="25" t="s">
        <v>14</v>
      </c>
      <c r="G6" s="25" t="s">
        <v>85</v>
      </c>
      <c r="H6" s="20" t="s">
        <v>71</v>
      </c>
      <c r="I6" s="22">
        <v>1020000</v>
      </c>
    </row>
    <row r="7" spans="1:9" x14ac:dyDescent="0.25">
      <c r="A7" s="94"/>
      <c r="B7" s="21">
        <v>1151992692</v>
      </c>
      <c r="C7" s="97"/>
      <c r="D7" s="100"/>
      <c r="E7" s="24">
        <v>38189788000107</v>
      </c>
      <c r="F7" s="25" t="s">
        <v>16</v>
      </c>
      <c r="G7" s="25" t="s">
        <v>89</v>
      </c>
      <c r="H7" s="20" t="s">
        <v>82</v>
      </c>
      <c r="I7" s="22">
        <v>5600</v>
      </c>
    </row>
    <row r="8" spans="1:9" x14ac:dyDescent="0.25">
      <c r="A8" s="95"/>
      <c r="B8" s="21">
        <v>5135753937</v>
      </c>
      <c r="C8" s="98"/>
      <c r="D8" s="101"/>
      <c r="E8" s="24">
        <v>37176522000159</v>
      </c>
      <c r="F8" s="25" t="s">
        <v>13</v>
      </c>
      <c r="G8" s="25" t="s">
        <v>76</v>
      </c>
      <c r="H8" s="20" t="s">
        <v>77</v>
      </c>
      <c r="I8" s="22">
        <v>2000000</v>
      </c>
    </row>
    <row r="9" spans="1:9" x14ac:dyDescent="0.25">
      <c r="A9" s="7" t="s">
        <v>0</v>
      </c>
      <c r="B9" s="18">
        <v>8333412919</v>
      </c>
      <c r="C9" s="9">
        <f>I9</f>
        <v>1302</v>
      </c>
      <c r="D9" s="15">
        <f t="shared" ref="D9:D14" si="0">C9/$C$31</f>
        <v>7.8636954621464232E-5</v>
      </c>
      <c r="E9" s="11">
        <v>49473970000101</v>
      </c>
      <c r="F9" s="12" t="s">
        <v>121</v>
      </c>
      <c r="G9" s="12" t="s">
        <v>101</v>
      </c>
      <c r="H9" s="7" t="s">
        <v>82</v>
      </c>
      <c r="I9" s="9">
        <v>1302</v>
      </c>
    </row>
    <row r="10" spans="1:9" x14ac:dyDescent="0.25">
      <c r="A10" s="7" t="s">
        <v>55</v>
      </c>
      <c r="B10" s="18">
        <v>1164161111</v>
      </c>
      <c r="C10" s="9">
        <f t="shared" ref="C10:C13" si="1">I10</f>
        <v>1000</v>
      </c>
      <c r="D10" s="15">
        <f t="shared" si="0"/>
        <v>6.0397046560264383E-5</v>
      </c>
      <c r="E10" s="11">
        <v>47691243000187</v>
      </c>
      <c r="F10" s="12" t="s">
        <v>56</v>
      </c>
      <c r="G10" s="12" t="s">
        <v>119</v>
      </c>
      <c r="H10" s="7" t="s">
        <v>71</v>
      </c>
      <c r="I10" s="9">
        <v>1000</v>
      </c>
    </row>
    <row r="11" spans="1:9" x14ac:dyDescent="0.25">
      <c r="A11" s="7" t="s">
        <v>81</v>
      </c>
      <c r="B11" s="18">
        <v>5135753937</v>
      </c>
      <c r="C11" s="9">
        <f t="shared" si="1"/>
        <v>50000</v>
      </c>
      <c r="D11" s="15">
        <f t="shared" si="0"/>
        <v>3.0198523280132194E-3</v>
      </c>
      <c r="E11" s="11">
        <v>37224382000147</v>
      </c>
      <c r="F11" s="12" t="s">
        <v>9</v>
      </c>
      <c r="G11" s="12" t="s">
        <v>101</v>
      </c>
      <c r="H11" s="7" t="s">
        <v>82</v>
      </c>
      <c r="I11" s="9">
        <v>50000</v>
      </c>
    </row>
    <row r="12" spans="1:9" x14ac:dyDescent="0.25">
      <c r="A12" s="7" t="s">
        <v>25</v>
      </c>
      <c r="B12" s="18">
        <v>1151991045</v>
      </c>
      <c r="C12" s="9">
        <f t="shared" si="1"/>
        <v>260000</v>
      </c>
      <c r="D12" s="15">
        <f t="shared" si="0"/>
        <v>1.5703232105668739E-2</v>
      </c>
      <c r="E12" s="11">
        <v>38021621000124</v>
      </c>
      <c r="F12" s="12" t="s">
        <v>16</v>
      </c>
      <c r="G12" s="12" t="s">
        <v>96</v>
      </c>
      <c r="H12" s="7" t="s">
        <v>97</v>
      </c>
      <c r="I12" s="9">
        <v>260000</v>
      </c>
    </row>
    <row r="13" spans="1:9" x14ac:dyDescent="0.25">
      <c r="A13" s="7" t="s">
        <v>112</v>
      </c>
      <c r="B13" s="18">
        <v>8132990964</v>
      </c>
      <c r="C13" s="9">
        <f t="shared" si="1"/>
        <v>103405</v>
      </c>
      <c r="D13" s="15">
        <f t="shared" si="0"/>
        <v>6.2453565995641384E-3</v>
      </c>
      <c r="E13" s="11">
        <v>34271652000182</v>
      </c>
      <c r="F13" s="12" t="s">
        <v>111</v>
      </c>
      <c r="G13" s="12" t="s">
        <v>155</v>
      </c>
      <c r="H13" s="7" t="s">
        <v>82</v>
      </c>
      <c r="I13" s="9">
        <v>103405</v>
      </c>
    </row>
    <row r="14" spans="1:9" x14ac:dyDescent="0.25">
      <c r="A14" s="106" t="s">
        <v>39</v>
      </c>
      <c r="B14" s="21">
        <v>1151993926</v>
      </c>
      <c r="C14" s="119">
        <f>SUM(I14:I21)</f>
        <v>1708865</v>
      </c>
      <c r="D14" s="120">
        <f t="shared" si="0"/>
        <v>0.1032103989702062</v>
      </c>
      <c r="E14" s="24">
        <v>40193613000107</v>
      </c>
      <c r="F14" s="25" t="s">
        <v>45</v>
      </c>
      <c r="G14" s="25" t="s">
        <v>89</v>
      </c>
      <c r="H14" s="20" t="s">
        <v>82</v>
      </c>
      <c r="I14" s="22">
        <v>12343</v>
      </c>
    </row>
    <row r="15" spans="1:9" x14ac:dyDescent="0.25">
      <c r="A15" s="106"/>
      <c r="B15" s="123">
        <v>8131973448</v>
      </c>
      <c r="C15" s="106"/>
      <c r="D15" s="120"/>
      <c r="E15" s="24">
        <v>37574453000131</v>
      </c>
      <c r="F15" s="25" t="s">
        <v>43</v>
      </c>
      <c r="G15" s="25" t="s">
        <v>89</v>
      </c>
      <c r="H15" s="20" t="s">
        <v>82</v>
      </c>
      <c r="I15" s="22">
        <v>400030</v>
      </c>
    </row>
    <row r="16" spans="1:9" x14ac:dyDescent="0.25">
      <c r="A16" s="106"/>
      <c r="B16" s="123"/>
      <c r="C16" s="106"/>
      <c r="D16" s="120"/>
      <c r="E16" s="24">
        <v>41879812000136</v>
      </c>
      <c r="F16" s="25" t="s">
        <v>41</v>
      </c>
      <c r="G16" s="25" t="s">
        <v>89</v>
      </c>
      <c r="H16" s="20" t="s">
        <v>82</v>
      </c>
      <c r="I16" s="22">
        <v>20030</v>
      </c>
    </row>
    <row r="17" spans="1:9" x14ac:dyDescent="0.25">
      <c r="A17" s="106"/>
      <c r="B17" s="123">
        <v>8132990964</v>
      </c>
      <c r="C17" s="106"/>
      <c r="D17" s="120"/>
      <c r="E17" s="24">
        <v>36562083000150</v>
      </c>
      <c r="F17" s="25" t="s">
        <v>62</v>
      </c>
      <c r="G17" s="25" t="s">
        <v>89</v>
      </c>
      <c r="H17" s="20" t="s">
        <v>82</v>
      </c>
      <c r="I17" s="22">
        <v>400030</v>
      </c>
    </row>
    <row r="18" spans="1:9" x14ac:dyDescent="0.25">
      <c r="A18" s="106"/>
      <c r="B18" s="123"/>
      <c r="C18" s="106"/>
      <c r="D18" s="120"/>
      <c r="E18" s="24">
        <v>39785232000138</v>
      </c>
      <c r="F18" s="25" t="s">
        <v>47</v>
      </c>
      <c r="G18" s="25" t="s">
        <v>89</v>
      </c>
      <c r="H18" s="20" t="s">
        <v>82</v>
      </c>
      <c r="I18" s="22">
        <v>531200</v>
      </c>
    </row>
    <row r="19" spans="1:9" x14ac:dyDescent="0.25">
      <c r="A19" s="106"/>
      <c r="B19" s="123"/>
      <c r="C19" s="106"/>
      <c r="D19" s="120"/>
      <c r="E19" s="24">
        <v>40878491000192</v>
      </c>
      <c r="F19" s="25" t="s">
        <v>49</v>
      </c>
      <c r="G19" s="25" t="s">
        <v>89</v>
      </c>
      <c r="H19" s="20" t="s">
        <v>82</v>
      </c>
      <c r="I19" s="22">
        <v>225001</v>
      </c>
    </row>
    <row r="20" spans="1:9" x14ac:dyDescent="0.25">
      <c r="A20" s="106"/>
      <c r="B20" s="123"/>
      <c r="C20" s="106"/>
      <c r="D20" s="120"/>
      <c r="E20" s="24">
        <v>41187695000140</v>
      </c>
      <c r="F20" s="25" t="s">
        <v>46</v>
      </c>
      <c r="G20" s="25" t="s">
        <v>89</v>
      </c>
      <c r="H20" s="20" t="s">
        <v>82</v>
      </c>
      <c r="I20" s="22">
        <v>120000</v>
      </c>
    </row>
    <row r="21" spans="1:9" x14ac:dyDescent="0.25">
      <c r="A21" s="106"/>
      <c r="B21" s="27">
        <v>83998113484</v>
      </c>
      <c r="C21" s="106"/>
      <c r="D21" s="120"/>
      <c r="E21" s="24">
        <v>42032890000163</v>
      </c>
      <c r="F21" s="25" t="s">
        <v>102</v>
      </c>
      <c r="G21" s="25" t="s">
        <v>104</v>
      </c>
      <c r="H21" s="20" t="s">
        <v>105</v>
      </c>
      <c r="I21" s="22">
        <v>231</v>
      </c>
    </row>
    <row r="22" spans="1:9" x14ac:dyDescent="0.25">
      <c r="A22" s="20" t="s">
        <v>23</v>
      </c>
      <c r="B22" s="21">
        <v>1151991045</v>
      </c>
      <c r="C22" s="22">
        <f>I22</f>
        <v>2000000</v>
      </c>
      <c r="D22" s="23">
        <f>C22/$C$31</f>
        <v>0.12079409312052877</v>
      </c>
      <c r="E22" s="24">
        <v>37548009000141</v>
      </c>
      <c r="F22" s="25" t="s">
        <v>94</v>
      </c>
      <c r="G22" s="25" t="s">
        <v>85</v>
      </c>
      <c r="H22" s="20" t="s">
        <v>71</v>
      </c>
      <c r="I22" s="22">
        <v>2000000</v>
      </c>
    </row>
    <row r="23" spans="1:9" x14ac:dyDescent="0.25">
      <c r="A23" s="7" t="s">
        <v>2</v>
      </c>
      <c r="B23" s="18">
        <v>1836341444</v>
      </c>
      <c r="C23" s="9">
        <f t="shared" ref="C23:C25" si="2">I23</f>
        <v>60000</v>
      </c>
      <c r="D23" s="15">
        <f>C23/$C$31</f>
        <v>3.6238227936158632E-3</v>
      </c>
      <c r="E23" s="11">
        <v>31524746000128</v>
      </c>
      <c r="F23" s="12" t="s">
        <v>3</v>
      </c>
      <c r="G23" s="12" t="s">
        <v>70</v>
      </c>
      <c r="H23" s="7" t="s">
        <v>71</v>
      </c>
      <c r="I23" s="9">
        <v>60000</v>
      </c>
    </row>
    <row r="24" spans="1:9" x14ac:dyDescent="0.25">
      <c r="A24" s="7" t="s">
        <v>21</v>
      </c>
      <c r="B24" s="18">
        <v>1151991045</v>
      </c>
      <c r="C24" s="9">
        <f t="shared" si="2"/>
        <v>2300</v>
      </c>
      <c r="D24" s="15">
        <f>C24/$C$31</f>
        <v>1.3891320708860809E-4</v>
      </c>
      <c r="E24" s="11">
        <v>37695102000189</v>
      </c>
      <c r="F24" s="12" t="s">
        <v>93</v>
      </c>
      <c r="G24" s="12" t="s">
        <v>85</v>
      </c>
      <c r="H24" s="7" t="s">
        <v>71</v>
      </c>
      <c r="I24" s="9">
        <v>2300</v>
      </c>
    </row>
    <row r="25" spans="1:9" x14ac:dyDescent="0.25">
      <c r="A25" s="7" t="s">
        <v>20</v>
      </c>
      <c r="B25" s="18">
        <v>1151991971</v>
      </c>
      <c r="C25" s="9">
        <f t="shared" si="2"/>
        <v>50000</v>
      </c>
      <c r="D25" s="15">
        <f>C25/$C$31</f>
        <v>3.0198523280132194E-3</v>
      </c>
      <c r="E25" s="11">
        <v>36576985000145</v>
      </c>
      <c r="F25" s="12" t="s">
        <v>91</v>
      </c>
      <c r="G25" s="12" t="s">
        <v>85</v>
      </c>
      <c r="H25" s="7" t="s">
        <v>71</v>
      </c>
      <c r="I25" s="9">
        <v>50000</v>
      </c>
    </row>
    <row r="26" spans="1:9" x14ac:dyDescent="0.25">
      <c r="A26" s="107" t="s">
        <v>1</v>
      </c>
      <c r="B26" s="18">
        <v>8333141217</v>
      </c>
      <c r="C26" s="121">
        <f>SUM(I26:I29)</f>
        <v>12257</v>
      </c>
      <c r="D26" s="122">
        <f>C26/$C$31</f>
        <v>7.4028659968916057E-4</v>
      </c>
      <c r="E26" s="11">
        <v>36220899000103</v>
      </c>
      <c r="F26" s="12" t="s">
        <v>63</v>
      </c>
      <c r="G26" s="12" t="s">
        <v>101</v>
      </c>
      <c r="H26" s="7" t="s">
        <v>82</v>
      </c>
      <c r="I26" s="9">
        <v>9300</v>
      </c>
    </row>
    <row r="27" spans="1:9" x14ac:dyDescent="0.25">
      <c r="A27" s="107"/>
      <c r="B27" s="18">
        <v>8333141238</v>
      </c>
      <c r="C27" s="107"/>
      <c r="D27" s="122"/>
      <c r="E27" s="11">
        <v>33817496000140</v>
      </c>
      <c r="F27" s="12" t="s">
        <v>34</v>
      </c>
      <c r="G27" s="12" t="s">
        <v>89</v>
      </c>
      <c r="H27" s="7" t="s">
        <v>82</v>
      </c>
      <c r="I27" s="9">
        <v>988</v>
      </c>
    </row>
    <row r="28" spans="1:9" x14ac:dyDescent="0.25">
      <c r="A28" s="107"/>
      <c r="B28" s="18">
        <v>8333141343</v>
      </c>
      <c r="C28" s="107"/>
      <c r="D28" s="122"/>
      <c r="E28" s="11">
        <v>33807301000180</v>
      </c>
      <c r="F28" s="12" t="s">
        <v>32</v>
      </c>
      <c r="G28" s="12" t="s">
        <v>89</v>
      </c>
      <c r="H28" s="7" t="s">
        <v>82</v>
      </c>
      <c r="I28" s="9">
        <v>999</v>
      </c>
    </row>
    <row r="29" spans="1:9" x14ac:dyDescent="0.25">
      <c r="A29" s="107"/>
      <c r="B29" s="18">
        <v>8333144934</v>
      </c>
      <c r="C29" s="107"/>
      <c r="D29" s="122"/>
      <c r="E29" s="11">
        <v>33579847000121</v>
      </c>
      <c r="F29" s="12" t="s">
        <v>37</v>
      </c>
      <c r="G29" s="12" t="s">
        <v>89</v>
      </c>
      <c r="H29" s="7" t="s">
        <v>82</v>
      </c>
      <c r="I29" s="9">
        <v>970</v>
      </c>
    </row>
    <row r="30" spans="1:9" x14ac:dyDescent="0.25">
      <c r="A30" s="20" t="s">
        <v>18</v>
      </c>
      <c r="B30" s="21">
        <v>1151992024</v>
      </c>
      <c r="C30" s="22">
        <f>I30</f>
        <v>9000000</v>
      </c>
      <c r="D30" s="23">
        <f>C30/$C$31</f>
        <v>0.54357341904237944</v>
      </c>
      <c r="E30" s="24">
        <v>38189822000135</v>
      </c>
      <c r="F30" s="25" t="s">
        <v>19</v>
      </c>
      <c r="G30" s="25" t="s">
        <v>85</v>
      </c>
      <c r="H30" s="20" t="s">
        <v>71</v>
      </c>
      <c r="I30" s="22">
        <v>9000000</v>
      </c>
    </row>
    <row r="31" spans="1:9" x14ac:dyDescent="0.25">
      <c r="A31" s="102" t="s">
        <v>128</v>
      </c>
      <c r="B31" s="102"/>
      <c r="C31" s="14">
        <f>SUM(C2:C30)</f>
        <v>16557101</v>
      </c>
      <c r="D31" s="16">
        <f>SUM(D2:D30)</f>
        <v>1</v>
      </c>
      <c r="E31" s="102" t="s">
        <v>128</v>
      </c>
      <c r="F31" s="102"/>
      <c r="G31" s="102"/>
      <c r="H31" s="102"/>
      <c r="I31" s="14">
        <f>SUM(I2:I30)</f>
        <v>16557101</v>
      </c>
    </row>
  </sheetData>
  <mergeCells count="13">
    <mergeCell ref="A5:A8"/>
    <mergeCell ref="E31:H31"/>
    <mergeCell ref="C14:C21"/>
    <mergeCell ref="D14:D21"/>
    <mergeCell ref="C26:C29"/>
    <mergeCell ref="D26:D29"/>
    <mergeCell ref="C5:C8"/>
    <mergeCell ref="D5:D8"/>
    <mergeCell ref="A31:B31"/>
    <mergeCell ref="A14:A21"/>
    <mergeCell ref="B15:B16"/>
    <mergeCell ref="B17:B20"/>
    <mergeCell ref="A26:A29"/>
  </mergeCells>
  <pageMargins left="0.511811024" right="0.511811024" top="0.78740157499999996" bottom="0.78740157499999996" header="0.31496062000000002" footer="0.31496062000000002"/>
  <ignoredErrors>
    <ignoredError sqref="C14 C26 C5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110A7-2549-4AA1-AD02-53AD36B213B2}">
  <dimension ref="A1:H31"/>
  <sheetViews>
    <sheetView showGridLines="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90.7109375" customWidth="1"/>
    <col min="2" max="2" width="16.7109375" customWidth="1"/>
    <col min="3" max="3" width="8.7109375" customWidth="1"/>
    <col min="4" max="4" width="18.7109375" customWidth="1"/>
    <col min="5" max="5" width="30.7109375" customWidth="1"/>
    <col min="6" max="6" width="14.7109375" customWidth="1"/>
    <col min="7" max="7" width="8.7109375" customWidth="1"/>
    <col min="8" max="8" width="16.7109375" customWidth="1"/>
  </cols>
  <sheetData>
    <row r="1" spans="1:8" x14ac:dyDescent="0.25">
      <c r="A1" s="29" t="s">
        <v>78</v>
      </c>
      <c r="B1" s="29" t="s">
        <v>148</v>
      </c>
      <c r="C1" s="29" t="s">
        <v>131</v>
      </c>
      <c r="D1" s="29" t="s">
        <v>6</v>
      </c>
      <c r="E1" s="29" t="s">
        <v>64</v>
      </c>
      <c r="F1" s="29" t="s">
        <v>31</v>
      </c>
      <c r="G1" s="29" t="s">
        <v>61</v>
      </c>
      <c r="H1" s="29" t="s">
        <v>139</v>
      </c>
    </row>
    <row r="2" spans="1:8" x14ac:dyDescent="0.25">
      <c r="A2" s="38" t="s">
        <v>113</v>
      </c>
      <c r="B2" s="34">
        <f>H2</f>
        <v>970</v>
      </c>
      <c r="C2" s="39">
        <f>B2/$B$31</f>
        <v>5.8585135163456452E-5</v>
      </c>
      <c r="D2" s="41">
        <v>33579847000121</v>
      </c>
      <c r="E2" s="38" t="s">
        <v>37</v>
      </c>
      <c r="F2" s="38" t="s">
        <v>89</v>
      </c>
      <c r="G2" s="30" t="s">
        <v>82</v>
      </c>
      <c r="H2" s="34">
        <v>970</v>
      </c>
    </row>
    <row r="3" spans="1:8" x14ac:dyDescent="0.25">
      <c r="A3" s="38" t="s">
        <v>79</v>
      </c>
      <c r="B3" s="34">
        <f t="shared" ref="B3:B8" si="0">H3</f>
        <v>60000</v>
      </c>
      <c r="C3" s="39">
        <f t="shared" ref="C3:C8" si="1">B3/$B$31</f>
        <v>3.6238227936158632E-3</v>
      </c>
      <c r="D3" s="41">
        <v>31524746000128</v>
      </c>
      <c r="E3" s="38" t="s">
        <v>3</v>
      </c>
      <c r="F3" s="38" t="s">
        <v>70</v>
      </c>
      <c r="G3" s="30" t="s">
        <v>71</v>
      </c>
      <c r="H3" s="34">
        <v>60000</v>
      </c>
    </row>
    <row r="4" spans="1:8" x14ac:dyDescent="0.25">
      <c r="A4" s="38" t="s">
        <v>84</v>
      </c>
      <c r="B4" s="34">
        <f t="shared" si="0"/>
        <v>200000</v>
      </c>
      <c r="C4" s="39">
        <f t="shared" si="1"/>
        <v>1.2079409312052878E-2</v>
      </c>
      <c r="D4" s="41">
        <v>34139751000105</v>
      </c>
      <c r="E4" s="38" t="s">
        <v>3</v>
      </c>
      <c r="F4" s="38" t="s">
        <v>85</v>
      </c>
      <c r="G4" s="30" t="s">
        <v>71</v>
      </c>
      <c r="H4" s="34">
        <v>200000</v>
      </c>
    </row>
    <row r="5" spans="1:8" x14ac:dyDescent="0.25">
      <c r="A5" s="38" t="s">
        <v>114</v>
      </c>
      <c r="B5" s="34">
        <f t="shared" si="0"/>
        <v>103405</v>
      </c>
      <c r="C5" s="39">
        <f t="shared" si="1"/>
        <v>6.2453565995641384E-3</v>
      </c>
      <c r="D5" s="41">
        <v>34271652000182</v>
      </c>
      <c r="E5" s="38" t="s">
        <v>111</v>
      </c>
      <c r="F5" s="38" t="s">
        <v>155</v>
      </c>
      <c r="G5" s="30" t="s">
        <v>82</v>
      </c>
      <c r="H5" s="34">
        <v>103405</v>
      </c>
    </row>
    <row r="6" spans="1:8" x14ac:dyDescent="0.25">
      <c r="A6" s="38" t="s">
        <v>103</v>
      </c>
      <c r="B6" s="34">
        <f t="shared" si="0"/>
        <v>231</v>
      </c>
      <c r="C6" s="39">
        <f t="shared" si="1"/>
        <v>1.3951717755421073E-5</v>
      </c>
      <c r="D6" s="41">
        <v>42032890000163</v>
      </c>
      <c r="E6" s="38" t="s">
        <v>102</v>
      </c>
      <c r="F6" s="38" t="s">
        <v>104</v>
      </c>
      <c r="G6" s="30" t="s">
        <v>105</v>
      </c>
      <c r="H6" s="34">
        <v>231</v>
      </c>
    </row>
    <row r="7" spans="1:8" x14ac:dyDescent="0.25">
      <c r="A7" s="38" t="s">
        <v>99</v>
      </c>
      <c r="B7" s="34">
        <f t="shared" si="0"/>
        <v>20000</v>
      </c>
      <c r="C7" s="39">
        <f t="shared" si="1"/>
        <v>1.2079409312052876E-3</v>
      </c>
      <c r="D7" s="41">
        <v>38272855000144</v>
      </c>
      <c r="E7" s="38" t="s">
        <v>98</v>
      </c>
      <c r="F7" s="38" t="s">
        <v>89</v>
      </c>
      <c r="G7" s="30" t="s">
        <v>82</v>
      </c>
      <c r="H7" s="34">
        <v>20000</v>
      </c>
    </row>
    <row r="8" spans="1:8" x14ac:dyDescent="0.25">
      <c r="A8" s="38" t="s">
        <v>123</v>
      </c>
      <c r="B8" s="34">
        <f t="shared" si="0"/>
        <v>1302</v>
      </c>
      <c r="C8" s="39">
        <f t="shared" si="1"/>
        <v>7.8636954621464232E-5</v>
      </c>
      <c r="D8" s="41">
        <v>49473970000101</v>
      </c>
      <c r="E8" s="38" t="s">
        <v>121</v>
      </c>
      <c r="F8" s="38" t="s">
        <v>101</v>
      </c>
      <c r="G8" s="30" t="s">
        <v>82</v>
      </c>
      <c r="H8" s="34">
        <v>1302</v>
      </c>
    </row>
    <row r="9" spans="1:8" x14ac:dyDescent="0.25">
      <c r="A9" s="124" t="s">
        <v>87</v>
      </c>
      <c r="B9" s="126">
        <f>SUM(H9:H27)</f>
        <v>16168206</v>
      </c>
      <c r="C9" s="130">
        <f>B9/$B$31</f>
        <v>0.97651189057794596</v>
      </c>
      <c r="D9" s="47">
        <v>36220899000103</v>
      </c>
      <c r="E9" s="48" t="s">
        <v>63</v>
      </c>
      <c r="F9" s="48" t="s">
        <v>101</v>
      </c>
      <c r="G9" s="45" t="s">
        <v>82</v>
      </c>
      <c r="H9" s="49">
        <v>9300</v>
      </c>
    </row>
    <row r="10" spans="1:8" x14ac:dyDescent="0.25">
      <c r="A10" s="124"/>
      <c r="B10" s="127"/>
      <c r="C10" s="130"/>
      <c r="D10" s="47">
        <v>36562083000150</v>
      </c>
      <c r="E10" s="48" t="s">
        <v>62</v>
      </c>
      <c r="F10" s="48" t="s">
        <v>89</v>
      </c>
      <c r="G10" s="45" t="s">
        <v>82</v>
      </c>
      <c r="H10" s="49">
        <v>400030</v>
      </c>
    </row>
    <row r="11" spans="1:8" x14ac:dyDescent="0.25">
      <c r="A11" s="124"/>
      <c r="B11" s="127"/>
      <c r="C11" s="130"/>
      <c r="D11" s="47">
        <v>36576985000145</v>
      </c>
      <c r="E11" s="48" t="s">
        <v>91</v>
      </c>
      <c r="F11" s="48" t="s">
        <v>85</v>
      </c>
      <c r="G11" s="45" t="s">
        <v>71</v>
      </c>
      <c r="H11" s="49">
        <v>50000</v>
      </c>
    </row>
    <row r="12" spans="1:8" x14ac:dyDescent="0.25">
      <c r="A12" s="124"/>
      <c r="B12" s="127"/>
      <c r="C12" s="130"/>
      <c r="D12" s="47">
        <v>37026518000104</v>
      </c>
      <c r="E12" s="48" t="s">
        <v>14</v>
      </c>
      <c r="F12" s="48" t="s">
        <v>85</v>
      </c>
      <c r="G12" s="45" t="s">
        <v>71</v>
      </c>
      <c r="H12" s="49">
        <v>1020000</v>
      </c>
    </row>
    <row r="13" spans="1:8" x14ac:dyDescent="0.25">
      <c r="A13" s="124"/>
      <c r="B13" s="127"/>
      <c r="C13" s="130"/>
      <c r="D13" s="47">
        <v>37176522000159</v>
      </c>
      <c r="E13" s="48" t="s">
        <v>13</v>
      </c>
      <c r="F13" s="48" t="s">
        <v>76</v>
      </c>
      <c r="G13" s="45" t="s">
        <v>77</v>
      </c>
      <c r="H13" s="49">
        <v>2000000</v>
      </c>
    </row>
    <row r="14" spans="1:8" x14ac:dyDescent="0.25">
      <c r="A14" s="124"/>
      <c r="B14" s="127"/>
      <c r="C14" s="130"/>
      <c r="D14" s="47">
        <v>37224382000147</v>
      </c>
      <c r="E14" s="48" t="s">
        <v>9</v>
      </c>
      <c r="F14" s="48" t="s">
        <v>101</v>
      </c>
      <c r="G14" s="45" t="s">
        <v>82</v>
      </c>
      <c r="H14" s="49">
        <v>50000</v>
      </c>
    </row>
    <row r="15" spans="1:8" x14ac:dyDescent="0.25">
      <c r="A15" s="124"/>
      <c r="B15" s="127"/>
      <c r="C15" s="130"/>
      <c r="D15" s="47">
        <v>37548009000141</v>
      </c>
      <c r="E15" s="48" t="s">
        <v>94</v>
      </c>
      <c r="F15" s="48" t="s">
        <v>85</v>
      </c>
      <c r="G15" s="45" t="s">
        <v>71</v>
      </c>
      <c r="H15" s="49">
        <v>2000000</v>
      </c>
    </row>
    <row r="16" spans="1:8" x14ac:dyDescent="0.25">
      <c r="A16" s="124"/>
      <c r="B16" s="127"/>
      <c r="C16" s="130"/>
      <c r="D16" s="47">
        <v>37574453000131</v>
      </c>
      <c r="E16" s="48" t="s">
        <v>43</v>
      </c>
      <c r="F16" s="48" t="s">
        <v>89</v>
      </c>
      <c r="G16" s="45" t="s">
        <v>82</v>
      </c>
      <c r="H16" s="49">
        <v>400030</v>
      </c>
    </row>
    <row r="17" spans="1:8" x14ac:dyDescent="0.25">
      <c r="A17" s="124"/>
      <c r="B17" s="127"/>
      <c r="C17" s="130"/>
      <c r="D17" s="47">
        <v>37695102000189</v>
      </c>
      <c r="E17" s="48" t="s">
        <v>93</v>
      </c>
      <c r="F17" s="48" t="s">
        <v>85</v>
      </c>
      <c r="G17" s="45" t="s">
        <v>71</v>
      </c>
      <c r="H17" s="49">
        <v>2300</v>
      </c>
    </row>
    <row r="18" spans="1:8" x14ac:dyDescent="0.25">
      <c r="A18" s="124"/>
      <c r="B18" s="127"/>
      <c r="C18" s="130"/>
      <c r="D18" s="47">
        <v>38021621000124</v>
      </c>
      <c r="E18" s="48" t="s">
        <v>16</v>
      </c>
      <c r="F18" s="48" t="s">
        <v>96</v>
      </c>
      <c r="G18" s="45" t="s">
        <v>97</v>
      </c>
      <c r="H18" s="49">
        <v>260000</v>
      </c>
    </row>
    <row r="19" spans="1:8" x14ac:dyDescent="0.25">
      <c r="A19" s="124"/>
      <c r="B19" s="127"/>
      <c r="C19" s="130"/>
      <c r="D19" s="47">
        <v>38189788000107</v>
      </c>
      <c r="E19" s="48" t="s">
        <v>16</v>
      </c>
      <c r="F19" s="48" t="s">
        <v>89</v>
      </c>
      <c r="G19" s="45" t="s">
        <v>82</v>
      </c>
      <c r="H19" s="49">
        <v>5600</v>
      </c>
    </row>
    <row r="20" spans="1:8" x14ac:dyDescent="0.25">
      <c r="A20" s="124"/>
      <c r="B20" s="127"/>
      <c r="C20" s="130"/>
      <c r="D20" s="47">
        <v>38189822000135</v>
      </c>
      <c r="E20" s="48" t="s">
        <v>19</v>
      </c>
      <c r="F20" s="48" t="s">
        <v>85</v>
      </c>
      <c r="G20" s="45" t="s">
        <v>71</v>
      </c>
      <c r="H20" s="49">
        <v>9000000</v>
      </c>
    </row>
    <row r="21" spans="1:8" x14ac:dyDescent="0.25">
      <c r="A21" s="124"/>
      <c r="B21" s="127"/>
      <c r="C21" s="130"/>
      <c r="D21" s="47">
        <v>39785232000138</v>
      </c>
      <c r="E21" s="48" t="s">
        <v>47</v>
      </c>
      <c r="F21" s="48" t="s">
        <v>89</v>
      </c>
      <c r="G21" s="45" t="s">
        <v>82</v>
      </c>
      <c r="H21" s="49">
        <v>531200</v>
      </c>
    </row>
    <row r="22" spans="1:8" x14ac:dyDescent="0.25">
      <c r="A22" s="124"/>
      <c r="B22" s="127"/>
      <c r="C22" s="130"/>
      <c r="D22" s="47">
        <v>40193613000107</v>
      </c>
      <c r="E22" s="48" t="s">
        <v>45</v>
      </c>
      <c r="F22" s="48" t="s">
        <v>89</v>
      </c>
      <c r="G22" s="45" t="s">
        <v>82</v>
      </c>
      <c r="H22" s="49">
        <v>12343</v>
      </c>
    </row>
    <row r="23" spans="1:8" x14ac:dyDescent="0.25">
      <c r="A23" s="124"/>
      <c r="B23" s="127"/>
      <c r="C23" s="130"/>
      <c r="D23" s="47">
        <v>40878491000192</v>
      </c>
      <c r="E23" s="48" t="s">
        <v>49</v>
      </c>
      <c r="F23" s="48" t="s">
        <v>89</v>
      </c>
      <c r="G23" s="45" t="s">
        <v>82</v>
      </c>
      <c r="H23" s="49">
        <v>225001</v>
      </c>
    </row>
    <row r="24" spans="1:8" x14ac:dyDescent="0.25">
      <c r="A24" s="124"/>
      <c r="B24" s="127"/>
      <c r="C24" s="130"/>
      <c r="D24" s="47">
        <v>41187695000140</v>
      </c>
      <c r="E24" s="48" t="s">
        <v>46</v>
      </c>
      <c r="F24" s="48" t="s">
        <v>89</v>
      </c>
      <c r="G24" s="45" t="s">
        <v>82</v>
      </c>
      <c r="H24" s="49">
        <v>120000</v>
      </c>
    </row>
    <row r="25" spans="1:8" x14ac:dyDescent="0.25">
      <c r="A25" s="124"/>
      <c r="B25" s="127"/>
      <c r="C25" s="130"/>
      <c r="D25" s="47">
        <v>41879812000136</v>
      </c>
      <c r="E25" s="48" t="s">
        <v>41</v>
      </c>
      <c r="F25" s="48" t="s">
        <v>89</v>
      </c>
      <c r="G25" s="45" t="s">
        <v>82</v>
      </c>
      <c r="H25" s="49">
        <v>20030</v>
      </c>
    </row>
    <row r="26" spans="1:8" x14ac:dyDescent="0.25">
      <c r="A26" s="124"/>
      <c r="B26" s="127"/>
      <c r="C26" s="130"/>
      <c r="D26" s="47">
        <v>42487613000145</v>
      </c>
      <c r="E26" s="48" t="s">
        <v>51</v>
      </c>
      <c r="F26" s="48" t="s">
        <v>89</v>
      </c>
      <c r="G26" s="45" t="s">
        <v>82</v>
      </c>
      <c r="H26" s="49">
        <v>23000</v>
      </c>
    </row>
    <row r="27" spans="1:8" x14ac:dyDescent="0.25">
      <c r="A27" s="124"/>
      <c r="B27" s="127"/>
      <c r="C27" s="130"/>
      <c r="D27" s="47">
        <v>45070642000103</v>
      </c>
      <c r="E27" s="48" t="s">
        <v>43</v>
      </c>
      <c r="F27" s="48" t="s">
        <v>101</v>
      </c>
      <c r="G27" s="45" t="s">
        <v>82</v>
      </c>
      <c r="H27" s="49">
        <v>39372</v>
      </c>
    </row>
    <row r="28" spans="1:8" x14ac:dyDescent="0.25">
      <c r="A28" s="38" t="s">
        <v>120</v>
      </c>
      <c r="B28" s="34">
        <f>H28</f>
        <v>1000</v>
      </c>
      <c r="C28" s="39">
        <f>B28/$B$31</f>
        <v>6.0397046560264383E-5</v>
      </c>
      <c r="D28" s="41">
        <v>47691243000187</v>
      </c>
      <c r="E28" s="38" t="s">
        <v>56</v>
      </c>
      <c r="F28" s="38" t="s">
        <v>119</v>
      </c>
      <c r="G28" s="30" t="s">
        <v>71</v>
      </c>
      <c r="H28" s="34">
        <v>1000</v>
      </c>
    </row>
    <row r="29" spans="1:8" x14ac:dyDescent="0.25">
      <c r="A29" s="125" t="s">
        <v>100</v>
      </c>
      <c r="B29" s="128">
        <f>SUM(H29:H30)</f>
        <v>1987</v>
      </c>
      <c r="C29" s="131">
        <f>B29/$B$31</f>
        <v>1.2000893151524533E-4</v>
      </c>
      <c r="D29" s="41">
        <v>33807301000180</v>
      </c>
      <c r="E29" s="38" t="s">
        <v>32</v>
      </c>
      <c r="F29" s="38" t="s">
        <v>89</v>
      </c>
      <c r="G29" s="30" t="s">
        <v>82</v>
      </c>
      <c r="H29" s="34">
        <v>999</v>
      </c>
    </row>
    <row r="30" spans="1:8" x14ac:dyDescent="0.25">
      <c r="A30" s="125"/>
      <c r="B30" s="129"/>
      <c r="C30" s="131"/>
      <c r="D30" s="41">
        <v>33817496000140</v>
      </c>
      <c r="E30" s="38" t="s">
        <v>34</v>
      </c>
      <c r="F30" s="38" t="s">
        <v>89</v>
      </c>
      <c r="G30" s="30" t="s">
        <v>82</v>
      </c>
      <c r="H30" s="34">
        <v>988</v>
      </c>
    </row>
    <row r="31" spans="1:8" x14ac:dyDescent="0.25">
      <c r="A31" s="29" t="s">
        <v>128</v>
      </c>
      <c r="B31" s="36">
        <f>SUM(B2:B30)</f>
        <v>16557101</v>
      </c>
      <c r="C31" s="57">
        <f>SUM(C2:C30)</f>
        <v>0.99999999999999989</v>
      </c>
      <c r="D31" s="89" t="s">
        <v>128</v>
      </c>
      <c r="E31" s="89"/>
      <c r="F31" s="89"/>
      <c r="G31" s="89"/>
      <c r="H31" s="36">
        <f>SUM(H2:H30)</f>
        <v>16557101</v>
      </c>
    </row>
  </sheetData>
  <mergeCells count="7">
    <mergeCell ref="A9:A27"/>
    <mergeCell ref="A29:A30"/>
    <mergeCell ref="B9:B27"/>
    <mergeCell ref="B29:B30"/>
    <mergeCell ref="D31:G31"/>
    <mergeCell ref="C9:C27"/>
    <mergeCell ref="C29:C30"/>
  </mergeCells>
  <pageMargins left="0.511811024" right="0.511811024" top="0.78740157499999996" bottom="0.78740157499999996" header="0.31496062000000002" footer="0.31496062000000002"/>
  <ignoredErrors>
    <ignoredError sqref="B9 B29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60B50-FF6A-4200-94A3-84EB9BF7DF3E}">
  <dimension ref="A1:E31"/>
  <sheetViews>
    <sheetView showGridLines="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8.7109375" customWidth="1"/>
    <col min="2" max="2" width="30.7109375" customWidth="1"/>
    <col min="3" max="3" width="14.7109375" customWidth="1"/>
    <col min="4" max="4" width="8.7109375" customWidth="1"/>
    <col min="5" max="5" width="16.7109375" customWidth="1"/>
  </cols>
  <sheetData>
    <row r="1" spans="1:5" x14ac:dyDescent="0.25">
      <c r="A1" s="37" t="s">
        <v>6</v>
      </c>
      <c r="B1" s="37" t="s">
        <v>64</v>
      </c>
      <c r="C1" s="37" t="s">
        <v>31</v>
      </c>
      <c r="D1" s="37" t="s">
        <v>61</v>
      </c>
      <c r="E1" s="37" t="s">
        <v>128</v>
      </c>
    </row>
    <row r="2" spans="1:5" x14ac:dyDescent="0.25">
      <c r="A2" s="47">
        <v>42032890000163</v>
      </c>
      <c r="B2" s="48" t="s">
        <v>102</v>
      </c>
      <c r="C2" s="48" t="s">
        <v>104</v>
      </c>
      <c r="D2" s="45" t="s">
        <v>105</v>
      </c>
      <c r="E2" s="49">
        <v>231</v>
      </c>
    </row>
    <row r="3" spans="1:5" x14ac:dyDescent="0.25">
      <c r="A3" s="47">
        <v>33579847000121</v>
      </c>
      <c r="B3" s="48" t="s">
        <v>152</v>
      </c>
      <c r="C3" s="48" t="s">
        <v>89</v>
      </c>
      <c r="D3" s="45" t="s">
        <v>82</v>
      </c>
      <c r="E3" s="49">
        <v>970</v>
      </c>
    </row>
    <row r="4" spans="1:5" x14ac:dyDescent="0.25">
      <c r="A4" s="47">
        <v>33817496000140</v>
      </c>
      <c r="B4" s="48" t="s">
        <v>34</v>
      </c>
      <c r="C4" s="48" t="s">
        <v>89</v>
      </c>
      <c r="D4" s="45" t="s">
        <v>82</v>
      </c>
      <c r="E4" s="49">
        <v>988</v>
      </c>
    </row>
    <row r="5" spans="1:5" x14ac:dyDescent="0.25">
      <c r="A5" s="47">
        <v>33807301000180</v>
      </c>
      <c r="B5" s="48" t="s">
        <v>32</v>
      </c>
      <c r="C5" s="48" t="s">
        <v>89</v>
      </c>
      <c r="D5" s="45" t="s">
        <v>82</v>
      </c>
      <c r="E5" s="49">
        <v>999</v>
      </c>
    </row>
    <row r="6" spans="1:5" x14ac:dyDescent="0.25">
      <c r="A6" s="41">
        <v>47691243000187</v>
      </c>
      <c r="B6" s="38" t="s">
        <v>56</v>
      </c>
      <c r="C6" s="38" t="s">
        <v>119</v>
      </c>
      <c r="D6" s="30" t="s">
        <v>71</v>
      </c>
      <c r="E6" s="34">
        <v>1000</v>
      </c>
    </row>
    <row r="7" spans="1:5" x14ac:dyDescent="0.25">
      <c r="A7" s="47">
        <v>49473970000101</v>
      </c>
      <c r="B7" s="48" t="s">
        <v>121</v>
      </c>
      <c r="C7" s="48" t="s">
        <v>101</v>
      </c>
      <c r="D7" s="45" t="s">
        <v>82</v>
      </c>
      <c r="E7" s="49">
        <v>1302</v>
      </c>
    </row>
    <row r="8" spans="1:5" x14ac:dyDescent="0.25">
      <c r="A8" s="41">
        <v>37695102000189</v>
      </c>
      <c r="B8" s="38" t="s">
        <v>93</v>
      </c>
      <c r="C8" s="38" t="s">
        <v>85</v>
      </c>
      <c r="D8" s="30" t="s">
        <v>71</v>
      </c>
      <c r="E8" s="34">
        <v>2300</v>
      </c>
    </row>
    <row r="9" spans="1:5" x14ac:dyDescent="0.25">
      <c r="A9" s="41">
        <v>38189788000107</v>
      </c>
      <c r="B9" s="38" t="s">
        <v>16</v>
      </c>
      <c r="C9" s="38" t="s">
        <v>89</v>
      </c>
      <c r="D9" s="30" t="s">
        <v>82</v>
      </c>
      <c r="E9" s="34">
        <v>5600</v>
      </c>
    </row>
    <row r="10" spans="1:5" x14ac:dyDescent="0.25">
      <c r="A10" s="41">
        <v>36220899000103</v>
      </c>
      <c r="B10" s="38" t="s">
        <v>63</v>
      </c>
      <c r="C10" s="38" t="s">
        <v>101</v>
      </c>
      <c r="D10" s="30" t="s">
        <v>82</v>
      </c>
      <c r="E10" s="34">
        <v>9300</v>
      </c>
    </row>
    <row r="11" spans="1:5" x14ac:dyDescent="0.25">
      <c r="A11" s="47">
        <v>40193613000107</v>
      </c>
      <c r="B11" s="48" t="s">
        <v>45</v>
      </c>
      <c r="C11" s="48" t="s">
        <v>89</v>
      </c>
      <c r="D11" s="45" t="s">
        <v>82</v>
      </c>
      <c r="E11" s="49">
        <v>12343</v>
      </c>
    </row>
    <row r="12" spans="1:5" x14ac:dyDescent="0.25">
      <c r="A12" s="41">
        <v>38272855000144</v>
      </c>
      <c r="B12" s="38" t="s">
        <v>98</v>
      </c>
      <c r="C12" s="38" t="s">
        <v>89</v>
      </c>
      <c r="D12" s="30" t="s">
        <v>82</v>
      </c>
      <c r="E12" s="34">
        <v>20000</v>
      </c>
    </row>
    <row r="13" spans="1:5" x14ac:dyDescent="0.25">
      <c r="A13" s="47">
        <v>41879812000136</v>
      </c>
      <c r="B13" s="48" t="s">
        <v>41</v>
      </c>
      <c r="C13" s="48" t="s">
        <v>89</v>
      </c>
      <c r="D13" s="45" t="s">
        <v>82</v>
      </c>
      <c r="E13" s="49">
        <v>20030</v>
      </c>
    </row>
    <row r="14" spans="1:5" x14ac:dyDescent="0.25">
      <c r="A14" s="41">
        <v>42487613000145</v>
      </c>
      <c r="B14" s="38" t="s">
        <v>51</v>
      </c>
      <c r="C14" s="38" t="s">
        <v>89</v>
      </c>
      <c r="D14" s="30" t="s">
        <v>82</v>
      </c>
      <c r="E14" s="34">
        <v>23000</v>
      </c>
    </row>
    <row r="15" spans="1:5" x14ac:dyDescent="0.25">
      <c r="A15" s="47">
        <v>45070642000103</v>
      </c>
      <c r="B15" s="48" t="s">
        <v>43</v>
      </c>
      <c r="C15" s="48" t="s">
        <v>101</v>
      </c>
      <c r="D15" s="45" t="s">
        <v>82</v>
      </c>
      <c r="E15" s="49">
        <v>39372</v>
      </c>
    </row>
    <row r="16" spans="1:5" x14ac:dyDescent="0.25">
      <c r="A16" s="41">
        <v>36576985000145</v>
      </c>
      <c r="B16" s="38" t="s">
        <v>91</v>
      </c>
      <c r="C16" s="38" t="s">
        <v>85</v>
      </c>
      <c r="D16" s="30" t="s">
        <v>71</v>
      </c>
      <c r="E16" s="34">
        <v>50000</v>
      </c>
    </row>
    <row r="17" spans="1:5" x14ac:dyDescent="0.25">
      <c r="A17" s="41">
        <v>37224382000147</v>
      </c>
      <c r="B17" s="38" t="s">
        <v>9</v>
      </c>
      <c r="C17" s="38" t="s">
        <v>101</v>
      </c>
      <c r="D17" s="30" t="s">
        <v>82</v>
      </c>
      <c r="E17" s="34">
        <v>50000</v>
      </c>
    </row>
    <row r="18" spans="1:5" x14ac:dyDescent="0.25">
      <c r="A18" s="41">
        <v>31524746000128</v>
      </c>
      <c r="B18" s="38" t="s">
        <v>3</v>
      </c>
      <c r="C18" s="38" t="s">
        <v>70</v>
      </c>
      <c r="D18" s="30" t="s">
        <v>71</v>
      </c>
      <c r="E18" s="34">
        <v>60000</v>
      </c>
    </row>
    <row r="19" spans="1:5" x14ac:dyDescent="0.25">
      <c r="A19" s="47">
        <v>34271652000182</v>
      </c>
      <c r="B19" s="48" t="s">
        <v>111</v>
      </c>
      <c r="C19" s="48" t="s">
        <v>155</v>
      </c>
      <c r="D19" s="45" t="s">
        <v>82</v>
      </c>
      <c r="E19" s="49">
        <v>103405</v>
      </c>
    </row>
    <row r="20" spans="1:5" x14ac:dyDescent="0.25">
      <c r="A20" s="41">
        <v>41187695000140</v>
      </c>
      <c r="B20" s="38" t="s">
        <v>46</v>
      </c>
      <c r="C20" s="38" t="s">
        <v>89</v>
      </c>
      <c r="D20" s="30" t="s">
        <v>82</v>
      </c>
      <c r="E20" s="34">
        <v>120000</v>
      </c>
    </row>
    <row r="21" spans="1:5" x14ac:dyDescent="0.25">
      <c r="A21" s="41">
        <v>34139751000105</v>
      </c>
      <c r="B21" s="38" t="s">
        <v>3</v>
      </c>
      <c r="C21" s="38" t="s">
        <v>85</v>
      </c>
      <c r="D21" s="30" t="s">
        <v>71</v>
      </c>
      <c r="E21" s="34">
        <v>200000</v>
      </c>
    </row>
    <row r="22" spans="1:5" x14ac:dyDescent="0.25">
      <c r="A22" s="47">
        <v>40878491000192</v>
      </c>
      <c r="B22" s="48" t="s">
        <v>49</v>
      </c>
      <c r="C22" s="48" t="s">
        <v>89</v>
      </c>
      <c r="D22" s="45" t="s">
        <v>82</v>
      </c>
      <c r="E22" s="49">
        <v>225001</v>
      </c>
    </row>
    <row r="23" spans="1:5" x14ac:dyDescent="0.25">
      <c r="A23" s="41">
        <v>38021621000124</v>
      </c>
      <c r="B23" s="38" t="s">
        <v>16</v>
      </c>
      <c r="C23" s="38" t="s">
        <v>96</v>
      </c>
      <c r="D23" s="30" t="s">
        <v>97</v>
      </c>
      <c r="E23" s="34">
        <v>260000</v>
      </c>
    </row>
    <row r="24" spans="1:5" x14ac:dyDescent="0.25">
      <c r="A24" s="52">
        <v>36562083000150</v>
      </c>
      <c r="B24" s="53" t="s">
        <v>62</v>
      </c>
      <c r="C24" s="53" t="s">
        <v>89</v>
      </c>
      <c r="D24" s="54" t="s">
        <v>82</v>
      </c>
      <c r="E24" s="55">
        <v>400030</v>
      </c>
    </row>
    <row r="25" spans="1:5" x14ac:dyDescent="0.25">
      <c r="A25" s="52">
        <v>37574453000131</v>
      </c>
      <c r="B25" s="53" t="s">
        <v>43</v>
      </c>
      <c r="C25" s="53" t="s">
        <v>89</v>
      </c>
      <c r="D25" s="54" t="s">
        <v>82</v>
      </c>
      <c r="E25" s="55">
        <v>400030</v>
      </c>
    </row>
    <row r="26" spans="1:5" x14ac:dyDescent="0.25">
      <c r="A26" s="41">
        <v>39785232000138</v>
      </c>
      <c r="B26" s="38" t="s">
        <v>47</v>
      </c>
      <c r="C26" s="38" t="s">
        <v>89</v>
      </c>
      <c r="D26" s="30" t="s">
        <v>82</v>
      </c>
      <c r="E26" s="34">
        <v>531200</v>
      </c>
    </row>
    <row r="27" spans="1:5" x14ac:dyDescent="0.25">
      <c r="A27" s="41">
        <v>37026518000104</v>
      </c>
      <c r="B27" s="38" t="s">
        <v>14</v>
      </c>
      <c r="C27" s="38" t="s">
        <v>85</v>
      </c>
      <c r="D27" s="30" t="s">
        <v>71</v>
      </c>
      <c r="E27" s="34">
        <v>1020000</v>
      </c>
    </row>
    <row r="28" spans="1:5" x14ac:dyDescent="0.25">
      <c r="A28" s="41">
        <v>37176522000159</v>
      </c>
      <c r="B28" s="38" t="s">
        <v>13</v>
      </c>
      <c r="C28" s="38" t="s">
        <v>76</v>
      </c>
      <c r="D28" s="30" t="s">
        <v>77</v>
      </c>
      <c r="E28" s="34">
        <v>2000000</v>
      </c>
    </row>
    <row r="29" spans="1:5" x14ac:dyDescent="0.25">
      <c r="A29" s="41">
        <v>37548009000141</v>
      </c>
      <c r="B29" s="38" t="s">
        <v>94</v>
      </c>
      <c r="C29" s="38" t="s">
        <v>85</v>
      </c>
      <c r="D29" s="30" t="s">
        <v>71</v>
      </c>
      <c r="E29" s="34">
        <v>2000000</v>
      </c>
    </row>
    <row r="30" spans="1:5" x14ac:dyDescent="0.25">
      <c r="A30" s="41">
        <v>38189822000135</v>
      </c>
      <c r="B30" s="38" t="s">
        <v>19</v>
      </c>
      <c r="C30" s="38" t="s">
        <v>85</v>
      </c>
      <c r="D30" s="30" t="s">
        <v>71</v>
      </c>
      <c r="E30" s="34">
        <v>9000000</v>
      </c>
    </row>
    <row r="31" spans="1:5" x14ac:dyDescent="0.25">
      <c r="A31" s="132" t="s">
        <v>128</v>
      </c>
      <c r="B31" s="132"/>
      <c r="C31" s="132"/>
      <c r="D31" s="132"/>
      <c r="E31" s="43">
        <f>SUM(E2:E30)</f>
        <v>16557101</v>
      </c>
    </row>
  </sheetData>
  <sortState xmlns:xlrd2="http://schemas.microsoft.com/office/spreadsheetml/2017/richdata2" ref="A2:E30">
    <sortCondition ref="E2:E30"/>
  </sortState>
  <mergeCells count="1">
    <mergeCell ref="A31:D3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Resumo</vt:lpstr>
      <vt:lpstr>Dinamica</vt:lpstr>
      <vt:lpstr>Empresas</vt:lpstr>
      <vt:lpstr>Estatisticas</vt:lpstr>
      <vt:lpstr>E-Mail</vt:lpstr>
      <vt:lpstr>Fone</vt:lpstr>
      <vt:lpstr>E-Mail_x_Fone</vt:lpstr>
      <vt:lpstr>CNAE</vt:lpstr>
      <vt:lpstr>Capital</vt:lpstr>
      <vt:lpstr>Ativas</vt:lpstr>
      <vt:lpstr>Endereço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2023-05-04T19:30:29Z</dcterms:created>
  <dcterms:modified xsi:type="dcterms:W3CDTF">2023-05-09T20:13:22Z</dcterms:modified>
</cp:coreProperties>
</file>